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4895" windowHeight="5325"/>
  </bookViews>
  <sheets>
    <sheet name="Work" sheetId="5" r:id="rId1"/>
    <sheet name="Weight Lifting" sheetId="4" r:id="rId2"/>
    <sheet name="Computer" sheetId="3" r:id="rId3"/>
    <sheet name="Sleep" sheetId="2" r:id="rId4"/>
    <sheet name="Coffee" sheetId="1" r:id="rId5"/>
  </sheets>
  <calcPr calcId="125725"/>
</workbook>
</file>

<file path=xl/calcChain.xml><?xml version="1.0" encoding="utf-8"?>
<calcChain xmlns="http://schemas.openxmlformats.org/spreadsheetml/2006/main">
  <c r="K6" i="5"/>
  <c r="H7"/>
  <c r="K7"/>
  <c r="H14"/>
  <c r="K14"/>
  <c r="H15"/>
  <c r="I8" s="1"/>
  <c r="K15"/>
  <c r="K16"/>
  <c r="C17"/>
  <c r="H6" s="1"/>
  <c r="H17"/>
  <c r="H16" l="1"/>
  <c r="K17"/>
  <c r="H6" i="4"/>
  <c r="K6"/>
  <c r="H7"/>
  <c r="K7"/>
  <c r="H14"/>
  <c r="K14"/>
  <c r="H15"/>
  <c r="I8" s="1"/>
  <c r="K15"/>
  <c r="H16"/>
  <c r="K16"/>
  <c r="H17"/>
  <c r="K17"/>
  <c r="C45"/>
  <c r="C46" s="1"/>
  <c r="H6" i="3" l="1"/>
  <c r="K6"/>
  <c r="H7"/>
  <c r="K7"/>
  <c r="H14"/>
  <c r="K14"/>
  <c r="H15"/>
  <c r="I8" s="1"/>
  <c r="K15"/>
  <c r="H16"/>
  <c r="K16"/>
  <c r="H17"/>
  <c r="K17"/>
  <c r="C26"/>
  <c r="C35" i="2" l="1"/>
  <c r="H17"/>
  <c r="K15"/>
  <c r="H15"/>
  <c r="I8" s="1"/>
  <c r="K14"/>
  <c r="H14"/>
  <c r="K7"/>
  <c r="H7"/>
  <c r="K16" s="1"/>
  <c r="K6"/>
  <c r="H6"/>
  <c r="K17" s="1"/>
  <c r="H16" l="1"/>
  <c r="K15" i="1" l="1"/>
  <c r="K14"/>
  <c r="H17"/>
  <c r="H15"/>
  <c r="I8" s="1"/>
  <c r="H14"/>
  <c r="K7"/>
  <c r="H7"/>
  <c r="K6"/>
  <c r="H6"/>
  <c r="H16" s="1"/>
  <c r="K16" l="1"/>
  <c r="K17"/>
  <c r="C30"/>
</calcChain>
</file>

<file path=xl/sharedStrings.xml><?xml version="1.0" encoding="utf-8"?>
<sst xmlns="http://schemas.openxmlformats.org/spreadsheetml/2006/main" count="427" uniqueCount="153">
  <si>
    <t>Coffe</t>
  </si>
  <si>
    <t xml:space="preserve">Beverage </t>
  </si>
  <si>
    <t>Item</t>
  </si>
  <si>
    <t>Date</t>
  </si>
  <si>
    <t>Quantity of coffee</t>
  </si>
  <si>
    <t>Category</t>
  </si>
  <si>
    <t>Total Cups of Coffee=</t>
  </si>
  <si>
    <t>Bins</t>
  </si>
  <si>
    <t>More</t>
  </si>
  <si>
    <t>Frequency</t>
  </si>
  <si>
    <t>Quartiles</t>
  </si>
  <si>
    <r>
      <t>Max(Q</t>
    </r>
    <r>
      <rPr>
        <sz val="8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):</t>
    </r>
  </si>
  <si>
    <r>
      <t>Min(Q</t>
    </r>
    <r>
      <rPr>
        <sz val="8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):</t>
    </r>
  </si>
  <si>
    <r>
      <t>Q</t>
    </r>
    <r>
      <rPr>
        <sz val="8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:</t>
    </r>
  </si>
  <si>
    <r>
      <t>Q</t>
    </r>
    <r>
      <rPr>
        <sz val="8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:</t>
    </r>
  </si>
  <si>
    <r>
      <t>Q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:</t>
    </r>
  </si>
  <si>
    <t>Estimates Center</t>
  </si>
  <si>
    <t>Estimates of Spread</t>
  </si>
  <si>
    <t>Mean</t>
  </si>
  <si>
    <r>
      <t>S.D. (</t>
    </r>
    <r>
      <rPr>
        <sz val="11"/>
        <color theme="1"/>
        <rFont val="Calibri"/>
        <family val="2"/>
      </rPr>
      <t>σ)</t>
    </r>
  </si>
  <si>
    <t>Median</t>
  </si>
  <si>
    <r>
      <t>Variance (</t>
    </r>
    <r>
      <rPr>
        <sz val="11"/>
        <color theme="1"/>
        <rFont val="Calibri"/>
        <family val="2"/>
      </rPr>
      <t>σ²)</t>
    </r>
  </si>
  <si>
    <t>Midrange</t>
  </si>
  <si>
    <t>I.Q.R.(Q3-Q1)</t>
  </si>
  <si>
    <t>Mode</t>
  </si>
  <si>
    <t>Range(Q4-Q0)</t>
  </si>
  <si>
    <t>HOURS</t>
  </si>
  <si>
    <t>Sleep</t>
  </si>
  <si>
    <t>Tue Mar 06 07:56:00 UTC 2012</t>
  </si>
  <si>
    <t>Mon Mar 05 06:56:00 UTC 2012</t>
  </si>
  <si>
    <t>Sat Mar 03 09:59:00 UTC 2012</t>
  </si>
  <si>
    <t>Sat Mar 03 07:59:00 UTC 2012</t>
  </si>
  <si>
    <t>Fri Mar 02 07:58:00 UTC 2012</t>
  </si>
  <si>
    <t>Thu Mar 01 06:06:32 UTC 2012</t>
  </si>
  <si>
    <t>Wed Feb 29 06:00:43 UTC 2012</t>
  </si>
  <si>
    <t>Tue Feb 28 06:00:14 UTC 2012</t>
  </si>
  <si>
    <t>Mon Feb 27 06:05:38 UTC 2012</t>
  </si>
  <si>
    <t>Sun Feb 26 06:11:00 UTC 2012</t>
  </si>
  <si>
    <t>Sat Feb 25 06:56:00 UTC 2012</t>
  </si>
  <si>
    <t>Fri Feb 24 06:27:00 UTC 2012</t>
  </si>
  <si>
    <t>Thu Feb 23 06:25:52 UTC 2012</t>
  </si>
  <si>
    <t>Wed Feb 22 06:00:18 UTC 2012</t>
  </si>
  <si>
    <t>Tue Feb 21 06:15:07 UTC 2012</t>
  </si>
  <si>
    <t>Mon Feb 20 06:00:03 UTC 2012</t>
  </si>
  <si>
    <t>Sun Feb 19 06:00:34 UTC 2012</t>
  </si>
  <si>
    <t>Sat Feb 18 06:58:00 UTC 2012</t>
  </si>
  <si>
    <t>Thu Feb 16 06:33:00 UTC 2012</t>
  </si>
  <si>
    <t>Wed Feb 15 07:59:00 UTC 2012</t>
  </si>
  <si>
    <t>Tue Feb 14 06:58:00 UTC 2012</t>
  </si>
  <si>
    <t>Mon Feb 13 07:35:00 UTC 2012</t>
  </si>
  <si>
    <t>Sun Feb 12 05:35:00 UTC 2012</t>
  </si>
  <si>
    <t>Sat Feb 11 06:54:00 UTC 2012</t>
  </si>
  <si>
    <t>Fri Feb 10 06:42:00 UTC 2012</t>
  </si>
  <si>
    <t>Thu Feb 09 07:59:00 UTC 2012</t>
  </si>
  <si>
    <t>Wed Feb 08 06:59:00 UTC 2012</t>
  </si>
  <si>
    <t>Tue Feb 07 05:58:00 UTC 2012</t>
  </si>
  <si>
    <t>Mon Feb 06 05:59:00 UTC 2012</t>
  </si>
  <si>
    <t>Sun Feb 05 07:29:00 UTC 2012</t>
  </si>
  <si>
    <t>Sat Feb 04 06:59:00 UTC 2012</t>
  </si>
  <si>
    <t>Fri Feb 03 05:00:58 UTC 2012</t>
  </si>
  <si>
    <t>Total Hours of Sleep=</t>
  </si>
  <si>
    <t>Total</t>
  </si>
  <si>
    <t xml:space="preserve">Recreation </t>
  </si>
  <si>
    <t>Thu Feb 02 18:30:34 UTC 2012</t>
  </si>
  <si>
    <t>Computer</t>
  </si>
  <si>
    <t>Fri Feb 03 14:15:41 UTC 2012</t>
  </si>
  <si>
    <t>Sat Feb 04 04:28:49 UTC 2012</t>
  </si>
  <si>
    <t>Sun Feb 05 04:11:24 UTC 2012</t>
  </si>
  <si>
    <t>Mon Feb 06 00:14:00 UTC 2012</t>
  </si>
  <si>
    <t>Wed Feb 08 05:08:30 UTC 2012</t>
  </si>
  <si>
    <t>Thu Feb 09 15:28:29 UTC 2012</t>
  </si>
  <si>
    <t>Sat Feb 11 01:06:16 UTC 2012</t>
  </si>
  <si>
    <t>Sat Feb 11 21:06:02 UTC 2012</t>
  </si>
  <si>
    <t>Mon Feb 13 03:36:01 UTC 2012</t>
  </si>
  <si>
    <t>Tue Feb 14 19:43:10 UTC 2012</t>
  </si>
  <si>
    <t>Thu Feb 16 02:00:06 UTC 2012</t>
  </si>
  <si>
    <t>Thu Feb 16 18:07:06 UTC 2012</t>
  </si>
  <si>
    <t>Sun Feb 19 00:57:08 UTC 2012</t>
  </si>
  <si>
    <t>Mon Feb 20 20:00:18 UTC 2012</t>
  </si>
  <si>
    <t>Tue Feb 21 15:20:36 UTC 2012</t>
  </si>
  <si>
    <t>Thu Feb 23 16:00:22 UTC 2012</t>
  </si>
  <si>
    <t>Fri Feb 24 16:00:27 UTC 2012</t>
  </si>
  <si>
    <t>Sun Feb 26 20:12:11 UTC 2012</t>
  </si>
  <si>
    <t>Wed Feb 29 02:59:29 UTC 2012</t>
  </si>
  <si>
    <t>Thu Mar 01 21:00:00 UTC 2012</t>
  </si>
  <si>
    <t>Sat Mar 03 23:11:00 UTC 2012</t>
  </si>
  <si>
    <t>Mon Mar 05 03:12:00 UTC 2012</t>
  </si>
  <si>
    <t>Thu Mar 08 02:57:28 UTC 2012</t>
  </si>
  <si>
    <t>Hours</t>
  </si>
  <si>
    <t>Activity</t>
  </si>
  <si>
    <t>Total Minutes In Hours=</t>
  </si>
  <si>
    <t>Total Minutes=</t>
  </si>
  <si>
    <t>Fri Feb 03 03:00:00 UTC 2012</t>
  </si>
  <si>
    <t>Weight Lifting</t>
  </si>
  <si>
    <t>Sat Feb 04 04:29:20 UTC 2012</t>
  </si>
  <si>
    <t>Sat Feb 04 22:14:08 UTC 2012</t>
  </si>
  <si>
    <t>Sun Feb 05 04:11:07 UTC 2012</t>
  </si>
  <si>
    <t>Sun Feb 05 18:24:00 UTC 2012</t>
  </si>
  <si>
    <t>Sun Feb 05 22:24:00 UTC 2012</t>
  </si>
  <si>
    <t>Tue Feb 07 04:24:00 UTC 2012</t>
  </si>
  <si>
    <t>Tue Feb 07 16:00:00 UTC 2012</t>
  </si>
  <si>
    <t>Thu Feb 09 06:00:00 UTC 2012</t>
  </si>
  <si>
    <t>Thu Feb 09 15:28:45 UTC 2012</t>
  </si>
  <si>
    <t>Sat Feb 11 07:30:00 UTC 2012</t>
  </si>
  <si>
    <t>Sat Feb 11 21:07:34 UTC 2012</t>
  </si>
  <si>
    <t>Sun Feb 12 19:30:00 UTC 2012</t>
  </si>
  <si>
    <t>Sun Feb 12 23:30:00 UTC 2012</t>
  </si>
  <si>
    <t>Mon Feb 13 05:30:00 UTC 2012</t>
  </si>
  <si>
    <t>Tue Feb 14 06:30:00 UTC 2012</t>
  </si>
  <si>
    <t>Wed Feb 15 02:37:01 UTC 2012</t>
  </si>
  <si>
    <t>Thu Feb 16 05:00:00 UTC 2012</t>
  </si>
  <si>
    <t>Thu Feb 16 19:00:00 UTC 2012</t>
  </si>
  <si>
    <t>Sat Feb 18 07:40:00 UTC 2012</t>
  </si>
  <si>
    <t>Sat Feb 18 21:40:00 UTC 2012</t>
  </si>
  <si>
    <t>Sun Feb 19 00:40:00 UTC 2012</t>
  </si>
  <si>
    <t>Sun Feb 19 00:57:48 UTC 2012</t>
  </si>
  <si>
    <t>Sun Feb 19 04:30:00 UTC 2012</t>
  </si>
  <si>
    <t>Sun Feb 19 07:30:00 UTC 2012</t>
  </si>
  <si>
    <t>Sun Feb 19 18:30:00 UTC 2012</t>
  </si>
  <si>
    <t>Sun Feb 19 21:30:00 UTC 2012</t>
  </si>
  <si>
    <t>Mon Feb 20 03:30:00 UTC 2012</t>
  </si>
  <si>
    <t>Mon Feb 20 04:30:00 UTC 2012</t>
  </si>
  <si>
    <t>Tue Feb 21 05:30:00 UTC 2012</t>
  </si>
  <si>
    <t>Tue Feb 21 18:45:00 UTC 2012</t>
  </si>
  <si>
    <t>Tue Feb 21 21:45:00 UTC 2012</t>
  </si>
  <si>
    <t>Wed Feb 22 06:45:00 UTC 2012</t>
  </si>
  <si>
    <t>Thu Feb 23 18:45:00 UTC 2012</t>
  </si>
  <si>
    <t>Sat Feb 25 13:00:06 UTC 2012</t>
  </si>
  <si>
    <t>Sun Feb 26 18:39:00 UTC 2012</t>
  </si>
  <si>
    <t>Mon Feb 27 04:39:00 UTC 2012</t>
  </si>
  <si>
    <t>Tue Feb 28 03:10:20 UTC 2012</t>
  </si>
  <si>
    <t>Tue Feb 28 17:35:39 UTC 2012</t>
  </si>
  <si>
    <t>Tue Mar 06 18:00:00 UTC 2012</t>
  </si>
  <si>
    <t>Thu Mar 08 03:21:47 UTC 2012</t>
  </si>
  <si>
    <t>Minutes</t>
  </si>
  <si>
    <t>Total Hours=</t>
  </si>
  <si>
    <t>Fri Feb 03 14:12:16 UTC 2012</t>
  </si>
  <si>
    <t>Work</t>
  </si>
  <si>
    <t>Tue Feb 07 02:00:07 UTC 2012</t>
  </si>
  <si>
    <t>Wed Feb 08 14:00:42 UTC 2012</t>
  </si>
  <si>
    <t>Fri Feb 10 14:00:10 UTC 2012</t>
  </si>
  <si>
    <t>Mon Feb 13 14:00:15 UTC 2012</t>
  </si>
  <si>
    <t>Wed Feb 15 17:05:00 UTC 2012</t>
  </si>
  <si>
    <t>Fri Feb 17 17:05:00 UTC 2012</t>
  </si>
  <si>
    <t>Mon Feb 20 17:05:00 UTC 2012</t>
  </si>
  <si>
    <t>Wed Feb 22 17:05:00 UTC 2012</t>
  </si>
  <si>
    <t>Fri Feb 24 14:12:42 UTC 2012</t>
  </si>
  <si>
    <t>Mon Feb 27 14:00:31 UTC 2012</t>
  </si>
  <si>
    <t>Wed Feb 29 14:09:15 UTC 2012</t>
  </si>
  <si>
    <t>Fri Mar 02 14:04:18 UTC 2012</t>
  </si>
  <si>
    <t>Mon Mar 05 17:57:00 UTC 2012</t>
  </si>
  <si>
    <t>Wed Mar 07 17:05:00 UTC 2012</t>
  </si>
  <si>
    <t>Data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</si>
</sst>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Script MT Bold"/>
      <family val="4"/>
    </font>
    <font>
      <sz val="12"/>
      <color theme="1"/>
      <name val="Script MT Bold"/>
      <family val="4"/>
    </font>
    <font>
      <b/>
      <sz val="11"/>
      <color theme="0"/>
      <name val="Times New Roman"/>
      <family val="1"/>
    </font>
    <font>
      <b/>
      <sz val="12"/>
      <color theme="0"/>
      <name val="Script MT Bold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0" fillId="0" borderId="3" xfId="0" applyBorder="1"/>
    <xf numFmtId="12" fontId="1" fillId="0" borderId="3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2" fontId="0" fillId="0" borderId="3" xfId="0" applyNumberFormat="1" applyBorder="1"/>
    <xf numFmtId="0" fontId="1" fillId="0" borderId="3" xfId="0" applyFont="1" applyBorder="1"/>
    <xf numFmtId="2" fontId="0" fillId="0" borderId="3" xfId="0" applyNumberFormat="1" applyBorder="1" applyAlignment="1">
      <alignment horizontal="center" vertical="center"/>
    </xf>
    <xf numFmtId="0" fontId="0" fillId="0" borderId="3" xfId="0" applyFill="1" applyBorder="1"/>
    <xf numFmtId="0" fontId="0" fillId="0" borderId="3" xfId="0" applyNumberFormat="1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7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spPr>
            <a:scene3d>
              <a:camera prst="orthographicFront"/>
              <a:lightRig rig="threePt" dir="t"/>
            </a:scene3d>
            <a:sp3d>
              <a:bevelT w="31750"/>
              <a:bevelB h="31750"/>
            </a:sp3d>
          </c:spPr>
          <c:cat>
            <c:strRef>
              <c:f>Work!$A$21:$A$29</c:f>
              <c:strCach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More</c:v>
                </c:pt>
              </c:strCache>
            </c:strRef>
          </c:cat>
          <c:val>
            <c:numRef>
              <c:f>Work!$B$21:$B$29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gapWidth val="0"/>
        <c:axId val="69578752"/>
        <c:axId val="69581056"/>
      </c:barChart>
      <c:catAx>
        <c:axId val="695787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Hours </a:t>
                </a:r>
                <a:r>
                  <a:rPr lang="en-US" baseline="0"/>
                  <a:t>Working</a:t>
                </a:r>
                <a:endParaRPr lang="en-US"/>
              </a:p>
            </c:rich>
          </c:tx>
          <c:layout/>
        </c:title>
        <c:tickLblPos val="nextTo"/>
        <c:crossAx val="69581056"/>
        <c:crosses val="autoZero"/>
        <c:auto val="1"/>
        <c:lblAlgn val="ctr"/>
        <c:lblOffset val="100"/>
      </c:catAx>
      <c:valAx>
        <c:axId val="6958105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695787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spPr>
            <a:scene3d>
              <a:camera prst="orthographicFront"/>
              <a:lightRig rig="threePt" dir="t"/>
            </a:scene3d>
            <a:sp3d>
              <a:bevelT w="38100"/>
              <a:bevelB h="50800"/>
            </a:sp3d>
          </c:spPr>
          <c:cat>
            <c:strRef>
              <c:f>'Weight Lifting'!$A$49:$A$58</c:f>
              <c:strCache>
                <c:ptCount val="10"/>
                <c:pt idx="0">
                  <c:v>1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24</c:v>
                </c:pt>
                <c:pt idx="7">
                  <c:v>28</c:v>
                </c:pt>
                <c:pt idx="8">
                  <c:v>32</c:v>
                </c:pt>
                <c:pt idx="9">
                  <c:v>More</c:v>
                </c:pt>
              </c:strCache>
            </c:strRef>
          </c:cat>
          <c:val>
            <c:numRef>
              <c:f>'Weight Lifting'!$B$49:$B$58</c:f>
              <c:numCache>
                <c:formatCode>General</c:formatCode>
                <c:ptCount val="10"/>
                <c:pt idx="0">
                  <c:v>3</c:v>
                </c:pt>
                <c:pt idx="1">
                  <c:v>6</c:v>
                </c:pt>
                <c:pt idx="2">
                  <c:v>17</c:v>
                </c:pt>
                <c:pt idx="3">
                  <c:v>11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gapWidth val="0"/>
        <c:axId val="69536768"/>
        <c:axId val="69608576"/>
      </c:barChart>
      <c:catAx>
        <c:axId val="695367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Minutes</a:t>
                </a:r>
                <a:r>
                  <a:rPr lang="en-US" baseline="0"/>
                  <a:t> Doing Weight Lifting</a:t>
                </a:r>
                <a:endParaRPr lang="en-US"/>
              </a:p>
            </c:rich>
          </c:tx>
          <c:layout/>
        </c:title>
        <c:tickLblPos val="nextTo"/>
        <c:crossAx val="69608576"/>
        <c:crosses val="autoZero"/>
        <c:auto val="1"/>
        <c:lblAlgn val="ctr"/>
        <c:lblOffset val="100"/>
      </c:catAx>
      <c:valAx>
        <c:axId val="6960857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695367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spPr>
            <a:scene3d>
              <a:camera prst="orthographicFront"/>
              <a:lightRig rig="threePt" dir="t"/>
            </a:scene3d>
            <a:sp3d>
              <a:bevelT w="31750" h="95250"/>
              <a:bevelB w="19050" h="88900"/>
            </a:sp3d>
          </c:spPr>
          <c:cat>
            <c:strRef>
              <c:f>Computer!$A$29:$A$37</c:f>
              <c:strCach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More</c:v>
                </c:pt>
              </c:strCache>
            </c:strRef>
          </c:cat>
          <c:val>
            <c:numRef>
              <c:f>Computer!$B$29:$B$37</c:f>
              <c:numCache>
                <c:formatCode>General</c:formatCode>
                <c:ptCount val="9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gapWidth val="0"/>
        <c:axId val="69679744"/>
        <c:axId val="69726976"/>
      </c:barChart>
      <c:catAx>
        <c:axId val="696797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Hours</a:t>
                </a:r>
              </a:p>
            </c:rich>
          </c:tx>
          <c:layout/>
        </c:title>
        <c:tickLblPos val="nextTo"/>
        <c:crossAx val="69726976"/>
        <c:crosses val="autoZero"/>
        <c:auto val="1"/>
        <c:lblAlgn val="ctr"/>
        <c:lblOffset val="100"/>
      </c:catAx>
      <c:valAx>
        <c:axId val="6972697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696797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601965008611213"/>
          <c:y val="0.2366276065885464"/>
          <c:w val="0.58626197149085157"/>
          <c:h val="0.4973046479426298"/>
        </c:manualLayout>
      </c:layout>
      <c:barChart>
        <c:barDir val="col"/>
        <c:grouping val="clustered"/>
        <c:ser>
          <c:idx val="0"/>
          <c:order val="0"/>
          <c:tx>
            <c:v>Frequency</c:v>
          </c:tx>
          <c:spPr>
            <a:scene3d>
              <a:camera prst="orthographicFront"/>
              <a:lightRig rig="threePt" dir="t"/>
            </a:scene3d>
            <a:sp3d>
              <a:bevelT w="31750"/>
              <a:bevelB h="44450"/>
            </a:sp3d>
          </c:spPr>
          <c:cat>
            <c:strRef>
              <c:f>Sleep!$A$39:$A$46</c:f>
              <c:strCache>
                <c:ptCount val="8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More</c:v>
                </c:pt>
              </c:strCache>
            </c:strRef>
          </c:cat>
          <c:val>
            <c:numRef>
              <c:f>Sleep!$B$39:$B$46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8</c:v>
                </c:pt>
                <c:pt idx="3">
                  <c:v>19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gapWidth val="0"/>
        <c:axId val="69804032"/>
        <c:axId val="69805952"/>
      </c:barChart>
      <c:catAx>
        <c:axId val="69804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Hours of Sleep</a:t>
                </a:r>
              </a:p>
            </c:rich>
          </c:tx>
          <c:layout/>
        </c:title>
        <c:numFmt formatCode="General" sourceLinked="1"/>
        <c:tickLblPos val="nextTo"/>
        <c:crossAx val="69805952"/>
        <c:crosses val="autoZero"/>
        <c:auto val="1"/>
        <c:lblAlgn val="ctr"/>
        <c:lblOffset val="100"/>
      </c:catAx>
      <c:valAx>
        <c:axId val="6980595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698040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spPr>
            <a:scene3d>
              <a:camera prst="orthographicFront"/>
              <a:lightRig rig="threePt" dir="t"/>
            </a:scene3d>
            <a:sp3d>
              <a:bevelT w="50800"/>
              <a:bevelB h="50800"/>
            </a:sp3d>
          </c:spPr>
          <c:cat>
            <c:strRef>
              <c:f>Coffee!$A$34:$A$40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More</c:v>
                </c:pt>
              </c:strCache>
            </c:strRef>
          </c:cat>
          <c:val>
            <c:numRef>
              <c:f>Coffee!$B$34:$B$40</c:f>
              <c:numCache>
                <c:formatCode>General</c:formatCode>
                <c:ptCount val="7"/>
                <c:pt idx="0">
                  <c:v>15</c:v>
                </c:pt>
                <c:pt idx="1">
                  <c:v>9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gapWidth val="0"/>
        <c:axId val="69994368"/>
        <c:axId val="70000640"/>
      </c:barChart>
      <c:catAx>
        <c:axId val="699943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Cups</a:t>
                </a:r>
                <a:r>
                  <a:rPr lang="en-US" baseline="0"/>
                  <a:t> of Coffee</a:t>
                </a:r>
                <a:endParaRPr lang="en-US"/>
              </a:p>
            </c:rich>
          </c:tx>
          <c:layout/>
        </c:title>
        <c:tickLblPos val="nextTo"/>
        <c:crossAx val="70000640"/>
        <c:crosses val="autoZero"/>
        <c:auto val="1"/>
        <c:lblAlgn val="ctr"/>
        <c:lblOffset val="100"/>
      </c:catAx>
      <c:valAx>
        <c:axId val="7000064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699943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18</xdr:row>
      <xdr:rowOff>0</xdr:rowOff>
    </xdr:from>
    <xdr:to>
      <xdr:col>9</xdr:col>
      <xdr:colOff>638174</xdr:colOff>
      <xdr:row>31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676275</xdr:colOff>
      <xdr:row>18</xdr:row>
      <xdr:rowOff>0</xdr:rowOff>
    </xdr:from>
    <xdr:to>
      <xdr:col>12</xdr:col>
      <xdr:colOff>533400</xdr:colOff>
      <xdr:row>22</xdr:row>
      <xdr:rowOff>123825</xdr:rowOff>
    </xdr:to>
    <xdr:sp macro="" textlink="">
      <xdr:nvSpPr>
        <xdr:cNvPr id="3" name="TextBox 2"/>
        <xdr:cNvSpPr txBox="1"/>
      </xdr:nvSpPr>
      <xdr:spPr>
        <a:xfrm>
          <a:off x="6096000" y="3429000"/>
          <a:ext cx="1752600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-Asymmetrical</a:t>
          </a:r>
          <a:endParaRPr lang="en-US"/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-Looks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 little Negatively     skewed or to the left</a:t>
          </a:r>
          <a:endParaRPr lang="en-US"/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-Median looks like it's 7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4</xdr:col>
      <xdr:colOff>0</xdr:colOff>
      <xdr:row>0</xdr:row>
      <xdr:rowOff>38100</xdr:rowOff>
    </xdr:from>
    <xdr:to>
      <xdr:col>7</xdr:col>
      <xdr:colOff>171450</xdr:colOff>
      <xdr:row>2</xdr:row>
      <xdr:rowOff>171450</xdr:rowOff>
    </xdr:to>
    <xdr:sp macro="" textlink="">
      <xdr:nvSpPr>
        <xdr:cNvPr id="4" name="TextBox 3"/>
        <xdr:cNvSpPr txBox="1"/>
      </xdr:nvSpPr>
      <xdr:spPr>
        <a:xfrm>
          <a:off x="2438400" y="38100"/>
          <a:ext cx="200025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Cases= When</a:t>
          </a:r>
          <a:r>
            <a:rPr lang="en-US" sz="1100" baseline="0"/>
            <a:t> I go to work</a:t>
          </a:r>
        </a:p>
        <a:p>
          <a:r>
            <a:rPr lang="en-US" sz="1100" baseline="0"/>
            <a:t>Values= Measured in Hours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18</xdr:row>
      <xdr:rowOff>142875</xdr:rowOff>
    </xdr:from>
    <xdr:to>
      <xdr:col>9</xdr:col>
      <xdr:colOff>847725</xdr:colOff>
      <xdr:row>31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295275</xdr:colOff>
      <xdr:row>19</xdr:row>
      <xdr:rowOff>9525</xdr:rowOff>
    </xdr:from>
    <xdr:to>
      <xdr:col>13</xdr:col>
      <xdr:colOff>209550</xdr:colOff>
      <xdr:row>23</xdr:row>
      <xdr:rowOff>133350</xdr:rowOff>
    </xdr:to>
    <xdr:sp macro="" textlink="">
      <xdr:nvSpPr>
        <xdr:cNvPr id="3" name="TextBox 2"/>
        <xdr:cNvSpPr txBox="1"/>
      </xdr:nvSpPr>
      <xdr:spPr>
        <a:xfrm>
          <a:off x="6391275" y="3629025"/>
          <a:ext cx="1743075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-Non-Symmetrical</a:t>
          </a:r>
          <a:endParaRPr lang="en-US"/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-Mean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looks around 8</a:t>
          </a:r>
          <a:endParaRPr lang="en-US"/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-There are Gaps</a:t>
          </a:r>
          <a:endParaRPr lang="en-US"/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-Non-Skewed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4</xdr:col>
      <xdr:colOff>609599</xdr:colOff>
      <xdr:row>0</xdr:row>
      <xdr:rowOff>9525</xdr:rowOff>
    </xdr:from>
    <xdr:to>
      <xdr:col>9</xdr:col>
      <xdr:colOff>809625</xdr:colOff>
      <xdr:row>2</xdr:row>
      <xdr:rowOff>133350</xdr:rowOff>
    </xdr:to>
    <xdr:sp macro="" textlink="">
      <xdr:nvSpPr>
        <xdr:cNvPr id="4" name="TextBox 3"/>
        <xdr:cNvSpPr txBox="1"/>
      </xdr:nvSpPr>
      <xdr:spPr>
        <a:xfrm>
          <a:off x="3047999" y="9525"/>
          <a:ext cx="3048001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Cases= Time spent in lifting weights</a:t>
          </a:r>
          <a:r>
            <a:rPr lang="en-US" sz="1100" baseline="0"/>
            <a:t> at home or gym</a:t>
          </a:r>
        </a:p>
        <a:p>
          <a:r>
            <a:rPr lang="en-US" sz="1100" baseline="0"/>
            <a:t>Values= Measured in Minutes a day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161925</xdr:rowOff>
    </xdr:from>
    <xdr:to>
      <xdr:col>9</xdr:col>
      <xdr:colOff>457200</xdr:colOff>
      <xdr:row>3</xdr:row>
      <xdr:rowOff>66675</xdr:rowOff>
    </xdr:to>
    <xdr:sp macro="" textlink="">
      <xdr:nvSpPr>
        <xdr:cNvPr id="2" name="TextBox 1"/>
        <xdr:cNvSpPr txBox="1"/>
      </xdr:nvSpPr>
      <xdr:spPr>
        <a:xfrm>
          <a:off x="3667125" y="161925"/>
          <a:ext cx="22764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latin typeface="Times New Roman" pitchFamily="18" charset="0"/>
              <a:cs typeface="Times New Roman" pitchFamily="18" charset="0"/>
            </a:rPr>
            <a:t>Cases=</a:t>
          </a:r>
          <a:r>
            <a:rPr lang="en-US" sz="1100" baseline="0">
              <a:latin typeface="Times New Roman" pitchFamily="18" charset="0"/>
              <a:cs typeface="Times New Roman" pitchFamily="18" charset="0"/>
            </a:rPr>
            <a:t> Time spent on the computer</a:t>
          </a:r>
        </a:p>
        <a:p>
          <a:r>
            <a:rPr lang="en-US" sz="1100" baseline="0">
              <a:latin typeface="Times New Roman" pitchFamily="18" charset="0"/>
              <a:cs typeface="Times New Roman" pitchFamily="18" charset="0"/>
            </a:rPr>
            <a:t>Values=hours spent dailey</a:t>
          </a:r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0</xdr:colOff>
      <xdr:row>18</xdr:row>
      <xdr:rowOff>0</xdr:rowOff>
    </xdr:from>
    <xdr:to>
      <xdr:col>10</xdr:col>
      <xdr:colOff>342900</xdr:colOff>
      <xdr:row>31</xdr:row>
      <xdr:rowOff>28574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18</xdr:row>
      <xdr:rowOff>28576</xdr:rowOff>
    </xdr:from>
    <xdr:to>
      <xdr:col>13</xdr:col>
      <xdr:colOff>600075</xdr:colOff>
      <xdr:row>23</xdr:row>
      <xdr:rowOff>28576</xdr:rowOff>
    </xdr:to>
    <xdr:sp macro="" textlink="">
      <xdr:nvSpPr>
        <xdr:cNvPr id="4" name="TextBox 3"/>
        <xdr:cNvSpPr txBox="1"/>
      </xdr:nvSpPr>
      <xdr:spPr>
        <a:xfrm>
          <a:off x="6715125" y="3457576"/>
          <a:ext cx="1809750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-Asymmetric Distribution</a:t>
          </a:r>
          <a:endParaRPr lang="en-US"/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-Median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looks around 3</a:t>
          </a:r>
          <a:endParaRPr lang="en-US"/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-Looks a little bi-modal</a:t>
          </a:r>
          <a:endParaRPr lang="en-US"/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-Non skewed 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17</xdr:row>
      <xdr:rowOff>152400</xdr:rowOff>
    </xdr:from>
    <xdr:to>
      <xdr:col>9</xdr:col>
      <xdr:colOff>885825</xdr:colOff>
      <xdr:row>31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304799</xdr:colOff>
      <xdr:row>19</xdr:row>
      <xdr:rowOff>38099</xdr:rowOff>
    </xdr:from>
    <xdr:to>
      <xdr:col>13</xdr:col>
      <xdr:colOff>276224</xdr:colOff>
      <xdr:row>24</xdr:row>
      <xdr:rowOff>28574</xdr:rowOff>
    </xdr:to>
    <xdr:sp macro="" textlink="">
      <xdr:nvSpPr>
        <xdr:cNvPr id="3" name="TextBox 2"/>
        <xdr:cNvSpPr txBox="1"/>
      </xdr:nvSpPr>
      <xdr:spPr>
        <a:xfrm>
          <a:off x="7372349" y="3657599"/>
          <a:ext cx="1800225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-Looks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 little symmetrical</a:t>
          </a:r>
          <a:endParaRPr lang="en-US"/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-Non-skewed</a:t>
          </a:r>
          <a:endParaRPr lang="en-US"/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-Median looks around 8</a:t>
          </a:r>
          <a:endParaRPr lang="en-US"/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-It has one single peak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4</xdr:col>
      <xdr:colOff>457200</xdr:colOff>
      <xdr:row>0</xdr:row>
      <xdr:rowOff>76200</xdr:rowOff>
    </xdr:from>
    <xdr:to>
      <xdr:col>8</xdr:col>
      <xdr:colOff>600075</xdr:colOff>
      <xdr:row>3</xdr:row>
      <xdr:rowOff>57150</xdr:rowOff>
    </xdr:to>
    <xdr:sp macro="" textlink="">
      <xdr:nvSpPr>
        <xdr:cNvPr id="4" name="TextBox 3"/>
        <xdr:cNvSpPr txBox="1"/>
      </xdr:nvSpPr>
      <xdr:spPr>
        <a:xfrm>
          <a:off x="3524250" y="76200"/>
          <a:ext cx="258127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Cases=</a:t>
          </a:r>
          <a:r>
            <a:rPr lang="en-US" sz="1100" baseline="0"/>
            <a:t> The time spent sleeping</a:t>
          </a:r>
        </a:p>
        <a:p>
          <a:r>
            <a:rPr lang="en-US" sz="1100" baseline="0"/>
            <a:t>Values= It's measured in Hours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190499</xdr:rowOff>
    </xdr:from>
    <xdr:to>
      <xdr:col>10</xdr:col>
      <xdr:colOff>19050</xdr:colOff>
      <xdr:row>29</xdr:row>
      <xdr:rowOff>66674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18</xdr:row>
      <xdr:rowOff>57151</xdr:rowOff>
    </xdr:from>
    <xdr:to>
      <xdr:col>14</xdr:col>
      <xdr:colOff>66675</xdr:colOff>
      <xdr:row>22</xdr:row>
      <xdr:rowOff>19051</xdr:rowOff>
    </xdr:to>
    <xdr:sp macro="" textlink="">
      <xdr:nvSpPr>
        <xdr:cNvPr id="3" name="TextBox 2"/>
        <xdr:cNvSpPr txBox="1"/>
      </xdr:nvSpPr>
      <xdr:spPr>
        <a:xfrm>
          <a:off x="8067675" y="3486151"/>
          <a:ext cx="1895475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-Looks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skewed to the right</a:t>
          </a:r>
          <a:endParaRPr lang="en-US"/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-Non-symmetrical</a:t>
          </a:r>
          <a:endParaRPr lang="en-US"/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-Median looks like it's 1.5</a:t>
          </a:r>
          <a:endParaRPr lang="en-US"/>
        </a:p>
        <a:p>
          <a:endParaRPr lang="en-US" sz="1100"/>
        </a:p>
      </xdr:txBody>
    </xdr:sp>
    <xdr:clientData/>
  </xdr:twoCellAnchor>
  <xdr:twoCellAnchor>
    <xdr:from>
      <xdr:col>5</xdr:col>
      <xdr:colOff>104775</xdr:colOff>
      <xdr:row>0</xdr:row>
      <xdr:rowOff>85725</xdr:rowOff>
    </xdr:from>
    <xdr:to>
      <xdr:col>9</xdr:col>
      <xdr:colOff>180975</xdr:colOff>
      <xdr:row>3</xdr:row>
      <xdr:rowOff>38100</xdr:rowOff>
    </xdr:to>
    <xdr:sp macro="" textlink="">
      <xdr:nvSpPr>
        <xdr:cNvPr id="4" name="TextBox 3"/>
        <xdr:cNvSpPr txBox="1"/>
      </xdr:nvSpPr>
      <xdr:spPr>
        <a:xfrm>
          <a:off x="4248150" y="85725"/>
          <a:ext cx="2514600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Cases= Amout of coffee consumed a day</a:t>
          </a:r>
        </a:p>
        <a:p>
          <a:r>
            <a:rPr lang="en-US" sz="1100"/>
            <a:t>Values= Measured in cups of coffee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workbookViewId="0">
      <selection activeCell="M7" sqref="M7"/>
    </sheetView>
  </sheetViews>
  <sheetFormatPr defaultRowHeight="15"/>
  <cols>
    <col min="1" max="1" width="13.85546875" customWidth="1"/>
    <col min="2" max="2" width="18.28515625" customWidth="1"/>
    <col min="10" max="10" width="14.140625" customWidth="1"/>
  </cols>
  <sheetData>
    <row r="1" spans="1:15">
      <c r="A1" s="3" t="s">
        <v>89</v>
      </c>
      <c r="B1" s="3" t="s">
        <v>152</v>
      </c>
      <c r="C1" s="3" t="s">
        <v>88</v>
      </c>
      <c r="D1" s="3"/>
      <c r="O1" s="22" t="s">
        <v>7</v>
      </c>
    </row>
    <row r="2" spans="1:15">
      <c r="A2" t="s">
        <v>137</v>
      </c>
      <c r="B2" t="s">
        <v>151</v>
      </c>
      <c r="C2">
        <v>7</v>
      </c>
      <c r="O2" s="20">
        <v>1</v>
      </c>
    </row>
    <row r="3" spans="1:15">
      <c r="A3" t="s">
        <v>137</v>
      </c>
      <c r="B3" t="s">
        <v>150</v>
      </c>
      <c r="C3">
        <v>7</v>
      </c>
      <c r="O3" s="20">
        <v>2</v>
      </c>
    </row>
    <row r="4" spans="1:15">
      <c r="A4" t="s">
        <v>137</v>
      </c>
      <c r="B4" t="s">
        <v>149</v>
      </c>
      <c r="C4">
        <v>7</v>
      </c>
      <c r="O4" s="20">
        <v>3</v>
      </c>
    </row>
    <row r="5" spans="1:15">
      <c r="A5" t="s">
        <v>137</v>
      </c>
      <c r="B5" t="s">
        <v>148</v>
      </c>
      <c r="C5">
        <v>7</v>
      </c>
      <c r="G5" s="9"/>
      <c r="H5" s="9"/>
      <c r="I5" s="10" t="s">
        <v>10</v>
      </c>
      <c r="J5" s="9"/>
      <c r="K5" s="9"/>
      <c r="O5" s="20">
        <v>4</v>
      </c>
    </row>
    <row r="6" spans="1:15">
      <c r="A6" t="s">
        <v>137</v>
      </c>
      <c r="B6" t="s">
        <v>147</v>
      </c>
      <c r="C6">
        <v>7</v>
      </c>
      <c r="G6" s="11" t="s">
        <v>11</v>
      </c>
      <c r="H6" s="12">
        <f>MAX(C2:C216)</f>
        <v>95</v>
      </c>
      <c r="I6" s="11"/>
      <c r="J6" s="11" t="s">
        <v>12</v>
      </c>
      <c r="K6" s="12">
        <f>MIN(C2:C16)</f>
        <v>4</v>
      </c>
      <c r="O6" s="20">
        <v>5</v>
      </c>
    </row>
    <row r="7" spans="1:15">
      <c r="A7" t="s">
        <v>137</v>
      </c>
      <c r="B7" t="s">
        <v>146</v>
      </c>
      <c r="C7">
        <v>7</v>
      </c>
      <c r="G7" s="11" t="s">
        <v>13</v>
      </c>
      <c r="H7" s="12">
        <f>QUARTILE($C$2:$C$16,3)</f>
        <v>7</v>
      </c>
      <c r="I7" s="11"/>
      <c r="J7" s="11" t="s">
        <v>14</v>
      </c>
      <c r="K7" s="11">
        <f>QUARTILE($C$2:$C$16,1)</f>
        <v>6</v>
      </c>
      <c r="O7" s="20">
        <v>6</v>
      </c>
    </row>
    <row r="8" spans="1:15">
      <c r="A8" t="s">
        <v>137</v>
      </c>
      <c r="B8" t="s">
        <v>145</v>
      </c>
      <c r="C8">
        <v>5</v>
      </c>
      <c r="G8" s="9"/>
      <c r="H8" s="9" t="s">
        <v>15</v>
      </c>
      <c r="I8" s="13">
        <f>H15</f>
        <v>7</v>
      </c>
      <c r="J8" s="9"/>
      <c r="K8" s="9"/>
      <c r="O8" s="20">
        <v>7</v>
      </c>
    </row>
    <row r="9" spans="1:15">
      <c r="A9" t="s">
        <v>137</v>
      </c>
      <c r="B9" t="s">
        <v>144</v>
      </c>
      <c r="C9">
        <v>7</v>
      </c>
      <c r="O9" s="20">
        <v>8</v>
      </c>
    </row>
    <row r="10" spans="1:15">
      <c r="A10" t="s">
        <v>137</v>
      </c>
      <c r="B10" t="s">
        <v>143</v>
      </c>
      <c r="C10">
        <v>7</v>
      </c>
    </row>
    <row r="11" spans="1:15">
      <c r="A11" t="s">
        <v>137</v>
      </c>
      <c r="B11" t="s">
        <v>142</v>
      </c>
      <c r="C11">
        <v>6</v>
      </c>
    </row>
    <row r="12" spans="1:15">
      <c r="A12" t="s">
        <v>137</v>
      </c>
      <c r="B12" t="s">
        <v>141</v>
      </c>
      <c r="C12">
        <v>4</v>
      </c>
    </row>
    <row r="13" spans="1:15">
      <c r="A13" t="s">
        <v>137</v>
      </c>
      <c r="B13" t="s">
        <v>140</v>
      </c>
      <c r="C13">
        <v>6</v>
      </c>
      <c r="G13" s="14" t="s">
        <v>16</v>
      </c>
      <c r="H13" s="9"/>
      <c r="J13" s="14" t="s">
        <v>17</v>
      </c>
      <c r="K13" s="9"/>
    </row>
    <row r="14" spans="1:15">
      <c r="A14" t="s">
        <v>137</v>
      </c>
      <c r="B14" t="s">
        <v>139</v>
      </c>
      <c r="C14">
        <v>6</v>
      </c>
      <c r="G14" s="9" t="s">
        <v>18</v>
      </c>
      <c r="H14" s="13">
        <f>AVERAGE(C2:C16)</f>
        <v>6.333333333333333</v>
      </c>
      <c r="J14" s="9" t="s">
        <v>19</v>
      </c>
      <c r="K14" s="15">
        <f>STDEVP($C$2:$C$16)</f>
        <v>0.94280904158206336</v>
      </c>
    </row>
    <row r="15" spans="1:15">
      <c r="A15" t="s">
        <v>137</v>
      </c>
      <c r="B15" t="s">
        <v>138</v>
      </c>
      <c r="C15">
        <v>7</v>
      </c>
      <c r="G15" s="9" t="s">
        <v>20</v>
      </c>
      <c r="H15" s="13">
        <f>MEDIAN(C2:C16)</f>
        <v>7</v>
      </c>
      <c r="J15" s="9" t="s">
        <v>21</v>
      </c>
      <c r="K15" s="15">
        <f>VARP($C$2:$C$16)</f>
        <v>0.88888888888888884</v>
      </c>
    </row>
    <row r="16" spans="1:15">
      <c r="A16" t="s">
        <v>137</v>
      </c>
      <c r="B16" t="s">
        <v>136</v>
      </c>
      <c r="C16">
        <v>5</v>
      </c>
      <c r="G16" s="9" t="s">
        <v>22</v>
      </c>
      <c r="H16" s="9">
        <f>(H6-K6)/2</f>
        <v>45.5</v>
      </c>
      <c r="J16" s="9" t="s">
        <v>23</v>
      </c>
      <c r="K16" s="11">
        <f>H7-K7</f>
        <v>1</v>
      </c>
    </row>
    <row r="17" spans="1:11">
      <c r="A17" t="s">
        <v>135</v>
      </c>
      <c r="C17">
        <f>SUM(C2:C16)</f>
        <v>95</v>
      </c>
      <c r="G17" s="16" t="s">
        <v>24</v>
      </c>
      <c r="H17" s="9">
        <f>MODE(C2:C16)</f>
        <v>7</v>
      </c>
      <c r="J17" s="9" t="s">
        <v>25</v>
      </c>
      <c r="K17" s="12">
        <f>H6-K6</f>
        <v>91</v>
      </c>
    </row>
    <row r="19" spans="1:11" ht="15.75" thickBot="1"/>
    <row r="20" spans="1:11">
      <c r="A20" s="8" t="s">
        <v>7</v>
      </c>
      <c r="B20" s="8" t="s">
        <v>9</v>
      </c>
    </row>
    <row r="21" spans="1:11">
      <c r="A21" s="5">
        <v>1</v>
      </c>
      <c r="B21" s="6">
        <v>0</v>
      </c>
    </row>
    <row r="22" spans="1:11">
      <c r="A22" s="5">
        <v>2</v>
      </c>
      <c r="B22" s="6">
        <v>0</v>
      </c>
    </row>
    <row r="23" spans="1:11">
      <c r="A23" s="5">
        <v>3</v>
      </c>
      <c r="B23" s="6">
        <v>0</v>
      </c>
    </row>
    <row r="24" spans="1:11">
      <c r="A24" s="5">
        <v>4</v>
      </c>
      <c r="B24" s="6">
        <v>1</v>
      </c>
    </row>
    <row r="25" spans="1:11">
      <c r="A25" s="5">
        <v>5</v>
      </c>
      <c r="B25" s="6">
        <v>2</v>
      </c>
    </row>
    <row r="26" spans="1:11">
      <c r="A26" s="5">
        <v>6</v>
      </c>
      <c r="B26" s="6">
        <v>3</v>
      </c>
    </row>
    <row r="27" spans="1:11">
      <c r="A27" s="5">
        <v>7</v>
      </c>
      <c r="B27" s="6">
        <v>9</v>
      </c>
    </row>
    <row r="28" spans="1:11">
      <c r="A28" s="5">
        <v>8</v>
      </c>
      <c r="B28" s="6">
        <v>0</v>
      </c>
    </row>
    <row r="29" spans="1:11" ht="15.75" thickBot="1">
      <c r="A29" s="7" t="s">
        <v>8</v>
      </c>
      <c r="B29" s="7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8"/>
  <sheetViews>
    <sheetView workbookViewId="0">
      <selection activeCell="D54" sqref="D54"/>
    </sheetView>
  </sheetViews>
  <sheetFormatPr defaultRowHeight="15"/>
  <cols>
    <col min="1" max="1" width="13.85546875" customWidth="1"/>
    <col min="2" max="2" width="29.42578125" customWidth="1"/>
    <col min="10" max="10" width="13.28515625" customWidth="1"/>
  </cols>
  <sheetData>
    <row r="1" spans="1:15" s="3" customFormat="1">
      <c r="A1" s="4" t="s">
        <v>89</v>
      </c>
      <c r="B1" s="4" t="s">
        <v>3</v>
      </c>
      <c r="C1" s="4" t="s">
        <v>134</v>
      </c>
      <c r="O1" s="21" t="s">
        <v>7</v>
      </c>
    </row>
    <row r="2" spans="1:15">
      <c r="A2" t="s">
        <v>93</v>
      </c>
      <c r="B2" t="s">
        <v>133</v>
      </c>
      <c r="C2" s="2">
        <v>6</v>
      </c>
      <c r="O2" s="20">
        <v>1</v>
      </c>
    </row>
    <row r="3" spans="1:15">
      <c r="A3" t="s">
        <v>93</v>
      </c>
      <c r="B3" t="s">
        <v>132</v>
      </c>
      <c r="C3">
        <v>6</v>
      </c>
      <c r="O3" s="20">
        <v>4</v>
      </c>
    </row>
    <row r="4" spans="1:15">
      <c r="A4" t="s">
        <v>93</v>
      </c>
      <c r="B4" t="s">
        <v>131</v>
      </c>
      <c r="C4">
        <v>30</v>
      </c>
      <c r="O4" s="20">
        <v>8</v>
      </c>
    </row>
    <row r="5" spans="1:15">
      <c r="A5" t="s">
        <v>93</v>
      </c>
      <c r="B5" t="s">
        <v>130</v>
      </c>
      <c r="C5">
        <v>5</v>
      </c>
      <c r="G5" s="9"/>
      <c r="H5" s="9"/>
      <c r="I5" s="10" t="s">
        <v>10</v>
      </c>
      <c r="J5" s="9"/>
      <c r="K5" s="9"/>
      <c r="O5" s="20">
        <v>12</v>
      </c>
    </row>
    <row r="6" spans="1:15">
      <c r="A6" t="s">
        <v>93</v>
      </c>
      <c r="B6" t="s">
        <v>129</v>
      </c>
      <c r="C6">
        <v>1</v>
      </c>
      <c r="G6" s="11" t="s">
        <v>11</v>
      </c>
      <c r="H6" s="12">
        <f>MAX(C2:C43)</f>
        <v>30</v>
      </c>
      <c r="I6" s="11"/>
      <c r="J6" s="11" t="s">
        <v>12</v>
      </c>
      <c r="K6" s="12">
        <f>MIN(C2:C43)</f>
        <v>1</v>
      </c>
      <c r="O6" s="20">
        <v>16</v>
      </c>
    </row>
    <row r="7" spans="1:15">
      <c r="A7" t="s">
        <v>93</v>
      </c>
      <c r="B7" t="s">
        <v>128</v>
      </c>
      <c r="C7">
        <v>1</v>
      </c>
      <c r="G7" s="11" t="s">
        <v>13</v>
      </c>
      <c r="H7" s="12">
        <f>QUARTILE($C$2:$C$43,3)</f>
        <v>10</v>
      </c>
      <c r="I7" s="11"/>
      <c r="J7" s="11" t="s">
        <v>14</v>
      </c>
      <c r="K7" s="11">
        <f>QUARTILE($C$2:$C$43,1)</f>
        <v>5</v>
      </c>
      <c r="O7" s="20">
        <v>20</v>
      </c>
    </row>
    <row r="8" spans="1:15">
      <c r="A8" t="s">
        <v>93</v>
      </c>
      <c r="B8" t="s">
        <v>127</v>
      </c>
      <c r="C8">
        <v>10</v>
      </c>
      <c r="G8" s="9"/>
      <c r="H8" s="9" t="s">
        <v>15</v>
      </c>
      <c r="I8" s="13">
        <f>H15</f>
        <v>7</v>
      </c>
      <c r="J8" s="9"/>
      <c r="K8" s="9"/>
      <c r="O8" s="20">
        <v>24</v>
      </c>
    </row>
    <row r="9" spans="1:15">
      <c r="A9" t="s">
        <v>93</v>
      </c>
      <c r="B9" t="s">
        <v>126</v>
      </c>
      <c r="C9">
        <v>1</v>
      </c>
      <c r="O9" s="20">
        <v>28</v>
      </c>
    </row>
    <row r="10" spans="1:15">
      <c r="A10" t="s">
        <v>93</v>
      </c>
      <c r="B10" t="s">
        <v>125</v>
      </c>
      <c r="C10">
        <v>4</v>
      </c>
      <c r="O10" s="20">
        <v>32</v>
      </c>
    </row>
    <row r="11" spans="1:15">
      <c r="A11" t="s">
        <v>93</v>
      </c>
      <c r="B11" t="s">
        <v>124</v>
      </c>
      <c r="C11">
        <v>3</v>
      </c>
    </row>
    <row r="12" spans="1:15">
      <c r="A12" t="s">
        <v>93</v>
      </c>
      <c r="B12" t="s">
        <v>123</v>
      </c>
      <c r="C12">
        <v>2</v>
      </c>
    </row>
    <row r="13" spans="1:15">
      <c r="A13" t="s">
        <v>93</v>
      </c>
      <c r="B13" t="s">
        <v>122</v>
      </c>
      <c r="C13">
        <v>7</v>
      </c>
      <c r="G13" s="14" t="s">
        <v>16</v>
      </c>
      <c r="H13" s="9"/>
      <c r="J13" s="14" t="s">
        <v>17</v>
      </c>
      <c r="K13" s="9"/>
    </row>
    <row r="14" spans="1:15">
      <c r="A14" t="s">
        <v>93</v>
      </c>
      <c r="B14" t="s">
        <v>121</v>
      </c>
      <c r="C14">
        <v>4</v>
      </c>
      <c r="G14" s="9" t="s">
        <v>18</v>
      </c>
      <c r="H14" s="13">
        <f>AVERAGE(C2:C43)</f>
        <v>8.0238095238095237</v>
      </c>
      <c r="J14" s="9" t="s">
        <v>19</v>
      </c>
      <c r="K14" s="15">
        <f>STDEVP($C$2:$C$43)</f>
        <v>5.1477600086422024</v>
      </c>
    </row>
    <row r="15" spans="1:15">
      <c r="A15" t="s">
        <v>93</v>
      </c>
      <c r="B15" t="s">
        <v>120</v>
      </c>
      <c r="C15">
        <v>6</v>
      </c>
      <c r="G15" s="9" t="s">
        <v>20</v>
      </c>
      <c r="H15" s="13">
        <f>MEDIAN(C2:C43)</f>
        <v>7</v>
      </c>
      <c r="J15" s="9" t="s">
        <v>21</v>
      </c>
      <c r="K15" s="15">
        <f>VARP($C$2:$C$43)</f>
        <v>26.499433106575964</v>
      </c>
    </row>
    <row r="16" spans="1:15">
      <c r="A16" t="s">
        <v>93</v>
      </c>
      <c r="B16" t="s">
        <v>119</v>
      </c>
      <c r="C16">
        <v>4</v>
      </c>
      <c r="G16" s="9" t="s">
        <v>22</v>
      </c>
      <c r="H16" s="9">
        <f>(H6-K6)/2</f>
        <v>14.5</v>
      </c>
      <c r="J16" s="9" t="s">
        <v>23</v>
      </c>
      <c r="K16" s="11">
        <f>H7-K7</f>
        <v>5</v>
      </c>
    </row>
    <row r="17" spans="1:11">
      <c r="A17" t="s">
        <v>93</v>
      </c>
      <c r="B17" t="s">
        <v>118</v>
      </c>
      <c r="C17">
        <v>16</v>
      </c>
      <c r="G17" s="16" t="s">
        <v>24</v>
      </c>
      <c r="H17" s="9">
        <f>MODE(C2:C43)</f>
        <v>10</v>
      </c>
      <c r="J17" s="9" t="s">
        <v>25</v>
      </c>
      <c r="K17" s="12">
        <f>H6-K6</f>
        <v>29</v>
      </c>
    </row>
    <row r="18" spans="1:11">
      <c r="A18" t="s">
        <v>93</v>
      </c>
      <c r="B18" t="s">
        <v>117</v>
      </c>
      <c r="C18">
        <v>15</v>
      </c>
    </row>
    <row r="19" spans="1:11">
      <c r="A19" t="s">
        <v>93</v>
      </c>
      <c r="B19" t="s">
        <v>116</v>
      </c>
      <c r="C19">
        <v>11</v>
      </c>
    </row>
    <row r="20" spans="1:11">
      <c r="A20" t="s">
        <v>93</v>
      </c>
      <c r="B20" t="s">
        <v>115</v>
      </c>
      <c r="C20">
        <v>10</v>
      </c>
    </row>
    <row r="21" spans="1:11">
      <c r="A21" t="s">
        <v>93</v>
      </c>
      <c r="B21" t="s">
        <v>114</v>
      </c>
      <c r="C21">
        <v>9</v>
      </c>
    </row>
    <row r="22" spans="1:11">
      <c r="A22" t="s">
        <v>93</v>
      </c>
      <c r="B22" t="s">
        <v>113</v>
      </c>
      <c r="C22">
        <v>7</v>
      </c>
    </row>
    <row r="23" spans="1:11">
      <c r="A23" t="s">
        <v>93</v>
      </c>
      <c r="B23" t="s">
        <v>112</v>
      </c>
      <c r="C23">
        <v>4</v>
      </c>
    </row>
    <row r="24" spans="1:11">
      <c r="A24" t="s">
        <v>93</v>
      </c>
      <c r="B24" t="s">
        <v>111</v>
      </c>
      <c r="C24">
        <v>5</v>
      </c>
    </row>
    <row r="25" spans="1:11">
      <c r="A25" t="s">
        <v>93</v>
      </c>
      <c r="B25" t="s">
        <v>110</v>
      </c>
      <c r="C25">
        <v>10</v>
      </c>
    </row>
    <row r="26" spans="1:11">
      <c r="A26" t="s">
        <v>93</v>
      </c>
      <c r="B26" t="s">
        <v>109</v>
      </c>
      <c r="C26">
        <v>6</v>
      </c>
    </row>
    <row r="27" spans="1:11">
      <c r="A27" t="s">
        <v>93</v>
      </c>
      <c r="B27" t="s">
        <v>108</v>
      </c>
      <c r="C27">
        <v>9</v>
      </c>
    </row>
    <row r="28" spans="1:11">
      <c r="A28" t="s">
        <v>93</v>
      </c>
      <c r="B28" t="s">
        <v>107</v>
      </c>
      <c r="C28">
        <v>11</v>
      </c>
    </row>
    <row r="29" spans="1:11">
      <c r="A29" t="s">
        <v>93</v>
      </c>
      <c r="B29" t="s">
        <v>106</v>
      </c>
      <c r="C29">
        <v>7</v>
      </c>
    </row>
    <row r="30" spans="1:11">
      <c r="A30" t="s">
        <v>93</v>
      </c>
      <c r="B30" t="s">
        <v>106</v>
      </c>
      <c r="C30">
        <v>11</v>
      </c>
    </row>
    <row r="31" spans="1:11">
      <c r="A31" t="s">
        <v>93</v>
      </c>
      <c r="B31" t="s">
        <v>105</v>
      </c>
      <c r="C31">
        <v>17</v>
      </c>
    </row>
    <row r="32" spans="1:11">
      <c r="A32" t="s">
        <v>93</v>
      </c>
      <c r="B32" t="s">
        <v>104</v>
      </c>
      <c r="C32">
        <v>5</v>
      </c>
    </row>
    <row r="33" spans="1:3">
      <c r="A33" t="s">
        <v>93</v>
      </c>
      <c r="B33" t="s">
        <v>103</v>
      </c>
      <c r="C33">
        <v>7</v>
      </c>
    </row>
    <row r="34" spans="1:3">
      <c r="A34" t="s">
        <v>93</v>
      </c>
      <c r="B34" t="s">
        <v>102</v>
      </c>
      <c r="C34">
        <v>7</v>
      </c>
    </row>
    <row r="35" spans="1:3">
      <c r="A35" t="s">
        <v>93</v>
      </c>
      <c r="B35" t="s">
        <v>101</v>
      </c>
      <c r="C35">
        <v>10</v>
      </c>
    </row>
    <row r="36" spans="1:3">
      <c r="A36" t="s">
        <v>93</v>
      </c>
      <c r="B36" t="s">
        <v>100</v>
      </c>
      <c r="C36">
        <v>8</v>
      </c>
    </row>
    <row r="37" spans="1:3">
      <c r="A37" t="s">
        <v>93</v>
      </c>
      <c r="B37" t="s">
        <v>99</v>
      </c>
      <c r="C37">
        <v>8</v>
      </c>
    </row>
    <row r="38" spans="1:3">
      <c r="A38" t="s">
        <v>93</v>
      </c>
      <c r="B38" t="s">
        <v>98</v>
      </c>
      <c r="C38">
        <v>10</v>
      </c>
    </row>
    <row r="39" spans="1:3">
      <c r="A39" t="s">
        <v>93</v>
      </c>
      <c r="B39" t="s">
        <v>97</v>
      </c>
      <c r="C39">
        <v>15</v>
      </c>
    </row>
    <row r="40" spans="1:3">
      <c r="A40" t="s">
        <v>93</v>
      </c>
      <c r="B40" t="s">
        <v>96</v>
      </c>
      <c r="C40">
        <v>10</v>
      </c>
    </row>
    <row r="41" spans="1:3">
      <c r="A41" t="s">
        <v>93</v>
      </c>
      <c r="B41" t="s">
        <v>95</v>
      </c>
      <c r="C41">
        <v>6</v>
      </c>
    </row>
    <row r="42" spans="1:3">
      <c r="A42" t="s">
        <v>93</v>
      </c>
      <c r="B42" t="s">
        <v>94</v>
      </c>
      <c r="C42">
        <v>8</v>
      </c>
    </row>
    <row r="43" spans="1:3">
      <c r="A43" t="s">
        <v>93</v>
      </c>
      <c r="B43" t="s">
        <v>92</v>
      </c>
      <c r="C43">
        <v>5</v>
      </c>
    </row>
    <row r="45" spans="1:3">
      <c r="A45" s="4" t="s">
        <v>91</v>
      </c>
      <c r="B45" s="4"/>
      <c r="C45" s="3">
        <f>SUM(C2:C43)</f>
        <v>337</v>
      </c>
    </row>
    <row r="46" spans="1:3">
      <c r="A46" s="4" t="s">
        <v>90</v>
      </c>
      <c r="B46" s="4"/>
      <c r="C46" s="3">
        <f>((C45))/60</f>
        <v>5.6166666666666663</v>
      </c>
    </row>
    <row r="47" spans="1:3" ht="15.75" thickBot="1"/>
    <row r="48" spans="1:3">
      <c r="A48" s="8" t="s">
        <v>7</v>
      </c>
      <c r="B48" s="8" t="s">
        <v>9</v>
      </c>
    </row>
    <row r="49" spans="1:2">
      <c r="A49" s="5">
        <v>1</v>
      </c>
      <c r="B49" s="6">
        <v>3</v>
      </c>
    </row>
    <row r="50" spans="1:2">
      <c r="A50" s="5">
        <v>4</v>
      </c>
      <c r="B50" s="6">
        <v>6</v>
      </c>
    </row>
    <row r="51" spans="1:2">
      <c r="A51" s="5">
        <v>8</v>
      </c>
      <c r="B51" s="6">
        <v>17</v>
      </c>
    </row>
    <row r="52" spans="1:2">
      <c r="A52" s="5">
        <v>12</v>
      </c>
      <c r="B52" s="6">
        <v>11</v>
      </c>
    </row>
    <row r="53" spans="1:2">
      <c r="A53" s="5">
        <v>16</v>
      </c>
      <c r="B53" s="6">
        <v>3</v>
      </c>
    </row>
    <row r="54" spans="1:2">
      <c r="A54" s="5">
        <v>20</v>
      </c>
      <c r="B54" s="6">
        <v>1</v>
      </c>
    </row>
    <row r="55" spans="1:2">
      <c r="A55" s="5">
        <v>24</v>
      </c>
      <c r="B55" s="6">
        <v>0</v>
      </c>
    </row>
    <row r="56" spans="1:2">
      <c r="A56" s="5">
        <v>28</v>
      </c>
      <c r="B56" s="6">
        <v>0</v>
      </c>
    </row>
    <row r="57" spans="1:2">
      <c r="A57" s="5">
        <v>32</v>
      </c>
      <c r="B57" s="6">
        <v>1</v>
      </c>
    </row>
    <row r="58" spans="1:2" ht="15.75" thickBot="1">
      <c r="A58" s="7" t="s">
        <v>8</v>
      </c>
      <c r="B58" s="7">
        <v>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7"/>
  <sheetViews>
    <sheetView workbookViewId="0">
      <pane ySplit="1" topLeftCell="A2" activePane="bottomLeft" state="frozen"/>
      <selection pane="bottomLeft" activeCell="O13" sqref="O13"/>
    </sheetView>
  </sheetViews>
  <sheetFormatPr defaultRowHeight="15"/>
  <cols>
    <col min="1" max="1" width="13.85546875" customWidth="1"/>
    <col min="2" max="2" width="14.28515625" customWidth="1"/>
    <col min="4" max="4" width="11.140625" customWidth="1"/>
    <col min="10" max="10" width="13.140625" customWidth="1"/>
  </cols>
  <sheetData>
    <row r="1" spans="1:15" ht="13.5" customHeight="1">
      <c r="A1" s="18" t="s">
        <v>89</v>
      </c>
      <c r="B1" s="18" t="s">
        <v>3</v>
      </c>
      <c r="C1" s="18" t="s">
        <v>88</v>
      </c>
      <c r="D1" s="18" t="s">
        <v>5</v>
      </c>
      <c r="E1" s="19"/>
      <c r="F1" s="19"/>
      <c r="G1" s="19"/>
      <c r="H1" s="19"/>
      <c r="O1" s="23" t="s">
        <v>7</v>
      </c>
    </row>
    <row r="2" spans="1:15">
      <c r="A2" t="s">
        <v>64</v>
      </c>
      <c r="B2" t="s">
        <v>87</v>
      </c>
      <c r="C2">
        <v>5</v>
      </c>
      <c r="D2" t="s">
        <v>62</v>
      </c>
      <c r="O2" s="20">
        <v>1</v>
      </c>
    </row>
    <row r="3" spans="1:15">
      <c r="A3" t="s">
        <v>64</v>
      </c>
      <c r="B3" t="s">
        <v>86</v>
      </c>
      <c r="C3">
        <v>6</v>
      </c>
      <c r="D3" t="s">
        <v>62</v>
      </c>
      <c r="O3" s="20">
        <v>2</v>
      </c>
    </row>
    <row r="4" spans="1:15">
      <c r="A4" t="s">
        <v>64</v>
      </c>
      <c r="B4" t="s">
        <v>85</v>
      </c>
      <c r="C4">
        <v>4</v>
      </c>
      <c r="D4" t="s">
        <v>62</v>
      </c>
      <c r="O4" s="20">
        <v>3</v>
      </c>
    </row>
    <row r="5" spans="1:15">
      <c r="A5" t="s">
        <v>64</v>
      </c>
      <c r="B5" t="s">
        <v>84</v>
      </c>
      <c r="C5">
        <v>3</v>
      </c>
      <c r="D5" t="s">
        <v>62</v>
      </c>
      <c r="G5" s="9"/>
      <c r="H5" s="9"/>
      <c r="I5" s="10" t="s">
        <v>10</v>
      </c>
      <c r="J5" s="9"/>
      <c r="K5" s="9"/>
      <c r="O5" s="20">
        <v>4</v>
      </c>
    </row>
    <row r="6" spans="1:15">
      <c r="A6" t="s">
        <v>64</v>
      </c>
      <c r="B6" t="s">
        <v>83</v>
      </c>
      <c r="C6">
        <v>2</v>
      </c>
      <c r="D6" t="s">
        <v>62</v>
      </c>
      <c r="G6" s="11" t="s">
        <v>11</v>
      </c>
      <c r="H6" s="12">
        <f>MAX(C2:C25)</f>
        <v>6</v>
      </c>
      <c r="I6" s="11"/>
      <c r="J6" s="11" t="s">
        <v>12</v>
      </c>
      <c r="K6" s="12">
        <f>MIN(C2:C25)</f>
        <v>1</v>
      </c>
      <c r="O6" s="20">
        <v>5</v>
      </c>
    </row>
    <row r="7" spans="1:15">
      <c r="A7" t="s">
        <v>64</v>
      </c>
      <c r="B7" t="s">
        <v>82</v>
      </c>
      <c r="C7">
        <v>5</v>
      </c>
      <c r="D7" t="s">
        <v>62</v>
      </c>
      <c r="G7" s="11" t="s">
        <v>13</v>
      </c>
      <c r="H7" s="12">
        <f>QUARTILE($C$2:$C$25,3)</f>
        <v>4.25</v>
      </c>
      <c r="I7" s="11"/>
      <c r="J7" s="11" t="s">
        <v>14</v>
      </c>
      <c r="K7" s="11">
        <f>QUARTILE($C$2:$C$25,1)</f>
        <v>2</v>
      </c>
      <c r="O7" s="20">
        <v>6</v>
      </c>
    </row>
    <row r="8" spans="1:15">
      <c r="A8" t="s">
        <v>64</v>
      </c>
      <c r="B8" t="s">
        <v>81</v>
      </c>
      <c r="C8">
        <v>2</v>
      </c>
      <c r="D8" t="s">
        <v>62</v>
      </c>
      <c r="G8" s="9"/>
      <c r="H8" s="9" t="s">
        <v>15</v>
      </c>
      <c r="I8" s="13">
        <f>H15</f>
        <v>3</v>
      </c>
      <c r="J8" s="9"/>
      <c r="K8" s="9"/>
      <c r="O8" s="20">
        <v>7</v>
      </c>
    </row>
    <row r="9" spans="1:15">
      <c r="A9" t="s">
        <v>64</v>
      </c>
      <c r="B9" t="s">
        <v>80</v>
      </c>
      <c r="C9">
        <v>5</v>
      </c>
      <c r="D9" t="s">
        <v>62</v>
      </c>
      <c r="O9" s="20">
        <v>8</v>
      </c>
    </row>
    <row r="10" spans="1:15">
      <c r="A10" t="s">
        <v>64</v>
      </c>
      <c r="B10" t="s">
        <v>79</v>
      </c>
      <c r="C10">
        <v>2</v>
      </c>
      <c r="D10" t="s">
        <v>62</v>
      </c>
    </row>
    <row r="11" spans="1:15">
      <c r="A11" t="s">
        <v>64</v>
      </c>
      <c r="B11" t="s">
        <v>78</v>
      </c>
      <c r="C11">
        <v>3</v>
      </c>
      <c r="D11" t="s">
        <v>62</v>
      </c>
    </row>
    <row r="12" spans="1:15">
      <c r="A12" t="s">
        <v>64</v>
      </c>
      <c r="B12" t="s">
        <v>77</v>
      </c>
      <c r="C12">
        <v>3</v>
      </c>
      <c r="D12" t="s">
        <v>62</v>
      </c>
    </row>
    <row r="13" spans="1:15">
      <c r="A13" t="s">
        <v>64</v>
      </c>
      <c r="B13" t="s">
        <v>76</v>
      </c>
      <c r="C13">
        <v>3</v>
      </c>
      <c r="D13" t="s">
        <v>62</v>
      </c>
      <c r="G13" s="14" t="s">
        <v>16</v>
      </c>
      <c r="H13" s="9"/>
      <c r="J13" s="14" t="s">
        <v>17</v>
      </c>
      <c r="K13" s="9"/>
    </row>
    <row r="14" spans="1:15">
      <c r="A14" t="s">
        <v>64</v>
      </c>
      <c r="B14" t="s">
        <v>75</v>
      </c>
      <c r="C14">
        <v>4</v>
      </c>
      <c r="D14" t="s">
        <v>62</v>
      </c>
      <c r="G14" s="9" t="s">
        <v>18</v>
      </c>
      <c r="H14" s="13">
        <f>AVERAGE(C2:C25)</f>
        <v>3.0625</v>
      </c>
      <c r="J14" s="9" t="s">
        <v>19</v>
      </c>
      <c r="K14" s="15">
        <f>STDEVP($C$2:$C$25)</f>
        <v>1.5699820858850588</v>
      </c>
    </row>
    <row r="15" spans="1:15">
      <c r="A15" t="s">
        <v>64</v>
      </c>
      <c r="B15" t="s">
        <v>74</v>
      </c>
      <c r="C15">
        <v>3</v>
      </c>
      <c r="D15" t="s">
        <v>62</v>
      </c>
      <c r="G15" s="9" t="s">
        <v>20</v>
      </c>
      <c r="H15" s="13">
        <f>MEDIAN(C2:C25)</f>
        <v>3</v>
      </c>
      <c r="J15" s="9" t="s">
        <v>21</v>
      </c>
      <c r="K15" s="15">
        <f>VARP($C$2:$C$25)</f>
        <v>2.46484375</v>
      </c>
    </row>
    <row r="16" spans="1:15">
      <c r="A16" t="s">
        <v>64</v>
      </c>
      <c r="B16" t="s">
        <v>73</v>
      </c>
      <c r="C16">
        <v>1</v>
      </c>
      <c r="D16" t="s">
        <v>62</v>
      </c>
      <c r="G16" s="9" t="s">
        <v>22</v>
      </c>
      <c r="H16" s="9">
        <f>(H6-K6)/2</f>
        <v>2.5</v>
      </c>
      <c r="J16" s="9" t="s">
        <v>23</v>
      </c>
      <c r="K16" s="11">
        <f>H7-K7</f>
        <v>2.25</v>
      </c>
    </row>
    <row r="17" spans="1:11">
      <c r="A17" t="s">
        <v>64</v>
      </c>
      <c r="B17" t="s">
        <v>72</v>
      </c>
      <c r="C17">
        <v>2</v>
      </c>
      <c r="D17" t="s">
        <v>62</v>
      </c>
      <c r="G17" s="16" t="s">
        <v>24</v>
      </c>
      <c r="H17" s="9">
        <f>MODE(C2:C25)</f>
        <v>3</v>
      </c>
      <c r="J17" s="9" t="s">
        <v>25</v>
      </c>
      <c r="K17" s="12">
        <f>H6-K6</f>
        <v>5</v>
      </c>
    </row>
    <row r="18" spans="1:11">
      <c r="A18" t="s">
        <v>64</v>
      </c>
      <c r="B18" t="s">
        <v>71</v>
      </c>
      <c r="C18">
        <v>3</v>
      </c>
      <c r="D18" t="s">
        <v>62</v>
      </c>
    </row>
    <row r="19" spans="1:11">
      <c r="A19" t="s">
        <v>64</v>
      </c>
      <c r="B19" t="s">
        <v>70</v>
      </c>
      <c r="C19">
        <v>1</v>
      </c>
      <c r="D19" t="s">
        <v>62</v>
      </c>
    </row>
    <row r="20" spans="1:11">
      <c r="A20" t="s">
        <v>64</v>
      </c>
      <c r="B20" t="s">
        <v>69</v>
      </c>
      <c r="C20">
        <v>1</v>
      </c>
      <c r="D20" t="s">
        <v>62</v>
      </c>
    </row>
    <row r="21" spans="1:11">
      <c r="A21" t="s">
        <v>64</v>
      </c>
      <c r="B21" t="s">
        <v>68</v>
      </c>
      <c r="C21">
        <v>5</v>
      </c>
      <c r="D21" t="s">
        <v>62</v>
      </c>
    </row>
    <row r="22" spans="1:11">
      <c r="A22" t="s">
        <v>64</v>
      </c>
      <c r="B22" t="s">
        <v>67</v>
      </c>
      <c r="C22">
        <v>6</v>
      </c>
      <c r="D22" t="s">
        <v>62</v>
      </c>
    </row>
    <row r="23" spans="1:11">
      <c r="A23" t="s">
        <v>64</v>
      </c>
      <c r="B23" t="s">
        <v>66</v>
      </c>
      <c r="C23">
        <v>2</v>
      </c>
      <c r="D23" t="s">
        <v>62</v>
      </c>
    </row>
    <row r="24" spans="1:11">
      <c r="A24" t="s">
        <v>64</v>
      </c>
      <c r="B24" t="s">
        <v>65</v>
      </c>
      <c r="C24">
        <v>1.5</v>
      </c>
      <c r="D24" t="s">
        <v>62</v>
      </c>
    </row>
    <row r="25" spans="1:11">
      <c r="A25" t="s">
        <v>64</v>
      </c>
      <c r="B25" t="s">
        <v>63</v>
      </c>
      <c r="C25">
        <v>1</v>
      </c>
      <c r="D25" t="s">
        <v>62</v>
      </c>
    </row>
    <row r="26" spans="1:11">
      <c r="A26" s="3" t="s">
        <v>61</v>
      </c>
      <c r="C26">
        <f>SUM(C2:C25)</f>
        <v>73.5</v>
      </c>
    </row>
    <row r="27" spans="1:11" ht="15.75" thickBot="1"/>
    <row r="28" spans="1:11">
      <c r="A28" s="8" t="s">
        <v>7</v>
      </c>
      <c r="B28" s="8" t="s">
        <v>9</v>
      </c>
    </row>
    <row r="29" spans="1:11">
      <c r="A29" s="5">
        <v>1</v>
      </c>
      <c r="B29" s="6">
        <v>4</v>
      </c>
    </row>
    <row r="30" spans="1:11">
      <c r="A30" s="5">
        <v>2</v>
      </c>
      <c r="B30" s="6">
        <v>6</v>
      </c>
    </row>
    <row r="31" spans="1:11">
      <c r="A31" s="5">
        <v>3</v>
      </c>
      <c r="B31" s="6">
        <v>6</v>
      </c>
    </row>
    <row r="32" spans="1:11">
      <c r="A32" s="5">
        <v>4</v>
      </c>
      <c r="B32" s="6">
        <v>2</v>
      </c>
    </row>
    <row r="33" spans="1:2">
      <c r="A33" s="5">
        <v>5</v>
      </c>
      <c r="B33" s="6">
        <v>4</v>
      </c>
    </row>
    <row r="34" spans="1:2">
      <c r="A34" s="5">
        <v>6</v>
      </c>
      <c r="B34" s="6">
        <v>2</v>
      </c>
    </row>
    <row r="35" spans="1:2">
      <c r="A35" s="5">
        <v>7</v>
      </c>
      <c r="B35" s="6">
        <v>0</v>
      </c>
    </row>
    <row r="36" spans="1:2">
      <c r="A36" s="5">
        <v>8</v>
      </c>
      <c r="B36" s="6">
        <v>0</v>
      </c>
    </row>
    <row r="37" spans="1:2" ht="15.75" thickBot="1">
      <c r="A37" s="7" t="s">
        <v>8</v>
      </c>
      <c r="B37" s="7">
        <v>0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6"/>
  <sheetViews>
    <sheetView workbookViewId="0">
      <selection activeCell="P14" sqref="P14"/>
    </sheetView>
  </sheetViews>
  <sheetFormatPr defaultRowHeight="15"/>
  <cols>
    <col min="1" max="2" width="13.85546875" customWidth="1"/>
    <col min="10" max="10" width="14.28515625" customWidth="1"/>
  </cols>
  <sheetData>
    <row r="1" spans="1:16">
      <c r="A1" s="4" t="s">
        <v>2</v>
      </c>
      <c r="B1" s="4" t="s">
        <v>3</v>
      </c>
      <c r="C1" s="4" t="s">
        <v>26</v>
      </c>
      <c r="D1" s="3"/>
      <c r="O1" s="3"/>
      <c r="P1" s="24" t="s">
        <v>7</v>
      </c>
    </row>
    <row r="2" spans="1:16">
      <c r="A2" t="s">
        <v>27</v>
      </c>
      <c r="B2" t="s">
        <v>28</v>
      </c>
      <c r="C2">
        <v>8</v>
      </c>
      <c r="P2" s="20">
        <v>2</v>
      </c>
    </row>
    <row r="3" spans="1:16">
      <c r="A3" t="s">
        <v>27</v>
      </c>
      <c r="B3" t="s">
        <v>29</v>
      </c>
      <c r="C3">
        <v>7</v>
      </c>
      <c r="P3" s="20">
        <v>4</v>
      </c>
    </row>
    <row r="4" spans="1:16">
      <c r="A4" t="s">
        <v>27</v>
      </c>
      <c r="B4" t="s">
        <v>30</v>
      </c>
      <c r="C4">
        <v>7</v>
      </c>
      <c r="P4" s="20">
        <v>6</v>
      </c>
    </row>
    <row r="5" spans="1:16">
      <c r="A5" t="s">
        <v>27</v>
      </c>
      <c r="B5" t="s">
        <v>31</v>
      </c>
      <c r="C5">
        <v>8</v>
      </c>
      <c r="G5" s="9"/>
      <c r="H5" s="9"/>
      <c r="I5" s="10" t="s">
        <v>10</v>
      </c>
      <c r="J5" s="9"/>
      <c r="K5" s="9"/>
      <c r="P5" s="20">
        <v>8</v>
      </c>
    </row>
    <row r="6" spans="1:16">
      <c r="A6" t="s">
        <v>27</v>
      </c>
      <c r="B6" t="s">
        <v>32</v>
      </c>
      <c r="C6">
        <v>9</v>
      </c>
      <c r="G6" s="11" t="s">
        <v>11</v>
      </c>
      <c r="H6" s="12">
        <f>MAX(C2:C33)</f>
        <v>12</v>
      </c>
      <c r="I6" s="11"/>
      <c r="J6" s="11" t="s">
        <v>12</v>
      </c>
      <c r="K6" s="12">
        <f>MIN(C2:C33)</f>
        <v>4</v>
      </c>
      <c r="P6" s="20">
        <v>10</v>
      </c>
    </row>
    <row r="7" spans="1:16">
      <c r="A7" t="s">
        <v>27</v>
      </c>
      <c r="B7" t="s">
        <v>33</v>
      </c>
      <c r="C7">
        <v>7</v>
      </c>
      <c r="G7" s="11" t="s">
        <v>13</v>
      </c>
      <c r="H7" s="12">
        <f>QUARTILE($C$2:$C$33,3)</f>
        <v>7</v>
      </c>
      <c r="I7" s="11"/>
      <c r="J7" s="11" t="s">
        <v>14</v>
      </c>
      <c r="K7" s="11">
        <f>QUARTILE($C$2:$C$33,1)</f>
        <v>6</v>
      </c>
      <c r="P7" s="20">
        <v>12</v>
      </c>
    </row>
    <row r="8" spans="1:16">
      <c r="A8" t="s">
        <v>27</v>
      </c>
      <c r="B8" t="s">
        <v>34</v>
      </c>
      <c r="C8">
        <v>6</v>
      </c>
      <c r="G8" s="9"/>
      <c r="H8" s="9" t="s">
        <v>15</v>
      </c>
      <c r="I8" s="13">
        <f>H15</f>
        <v>7</v>
      </c>
      <c r="J8" s="9"/>
      <c r="K8" s="9"/>
      <c r="P8" s="20">
        <v>14</v>
      </c>
    </row>
    <row r="9" spans="1:16">
      <c r="A9" t="s">
        <v>27</v>
      </c>
      <c r="B9" t="s">
        <v>35</v>
      </c>
      <c r="C9">
        <v>8</v>
      </c>
    </row>
    <row r="10" spans="1:16">
      <c r="A10" t="s">
        <v>27</v>
      </c>
      <c r="B10" t="s">
        <v>36</v>
      </c>
      <c r="C10">
        <v>7</v>
      </c>
    </row>
    <row r="11" spans="1:16">
      <c r="A11" t="s">
        <v>27</v>
      </c>
      <c r="B11" t="s">
        <v>37</v>
      </c>
      <c r="C11">
        <v>9</v>
      </c>
    </row>
    <row r="12" spans="1:16">
      <c r="A12" t="s">
        <v>27</v>
      </c>
      <c r="B12" t="s">
        <v>38</v>
      </c>
      <c r="C12">
        <v>6</v>
      </c>
    </row>
    <row r="13" spans="1:16">
      <c r="A13" t="s">
        <v>27</v>
      </c>
      <c r="B13" t="s">
        <v>39</v>
      </c>
      <c r="C13">
        <v>7</v>
      </c>
      <c r="G13" s="14" t="s">
        <v>16</v>
      </c>
      <c r="H13" s="9"/>
      <c r="J13" s="14" t="s">
        <v>17</v>
      </c>
      <c r="K13" s="9"/>
    </row>
    <row r="14" spans="1:16">
      <c r="A14" t="s">
        <v>27</v>
      </c>
      <c r="B14" t="s">
        <v>40</v>
      </c>
      <c r="C14">
        <v>4</v>
      </c>
      <c r="G14" s="9" t="s">
        <v>18</v>
      </c>
      <c r="H14" s="13">
        <f>AVERAGE(C2:C33)</f>
        <v>7.0625</v>
      </c>
      <c r="J14" s="9" t="s">
        <v>19</v>
      </c>
      <c r="K14" s="15">
        <f>STDEVP($C$2:$C$33)</f>
        <v>1.4563975247163805</v>
      </c>
    </row>
    <row r="15" spans="1:16">
      <c r="A15" t="s">
        <v>27</v>
      </c>
      <c r="B15" t="s">
        <v>41</v>
      </c>
      <c r="C15">
        <v>7</v>
      </c>
      <c r="G15" s="9" t="s">
        <v>20</v>
      </c>
      <c r="H15" s="13">
        <f>MEDIAN(C2:C33)</f>
        <v>7</v>
      </c>
      <c r="J15" s="9" t="s">
        <v>21</v>
      </c>
      <c r="K15" s="15">
        <f>VARP($C$2:$C$33)</f>
        <v>2.12109375</v>
      </c>
    </row>
    <row r="16" spans="1:16">
      <c r="A16" t="s">
        <v>27</v>
      </c>
      <c r="B16" t="s">
        <v>42</v>
      </c>
      <c r="C16">
        <v>7</v>
      </c>
      <c r="G16" s="9" t="s">
        <v>22</v>
      </c>
      <c r="H16" s="9">
        <f>(H6-K6)/2</f>
        <v>4</v>
      </c>
      <c r="J16" s="9" t="s">
        <v>23</v>
      </c>
      <c r="K16" s="11">
        <f>H7-K7</f>
        <v>1</v>
      </c>
    </row>
    <row r="17" spans="1:11">
      <c r="A17" t="s">
        <v>27</v>
      </c>
      <c r="B17" t="s">
        <v>43</v>
      </c>
      <c r="C17">
        <v>10</v>
      </c>
      <c r="G17" s="16" t="s">
        <v>24</v>
      </c>
      <c r="H17" s="9">
        <f>MODE(C2:C33)</f>
        <v>7</v>
      </c>
      <c r="J17" s="9" t="s">
        <v>25</v>
      </c>
      <c r="K17" s="17">
        <f>H6-K6</f>
        <v>8</v>
      </c>
    </row>
    <row r="18" spans="1:11">
      <c r="A18" t="s">
        <v>27</v>
      </c>
      <c r="B18" t="s">
        <v>44</v>
      </c>
      <c r="C18">
        <v>12</v>
      </c>
    </row>
    <row r="19" spans="1:11">
      <c r="A19" t="s">
        <v>27</v>
      </c>
      <c r="B19" t="s">
        <v>45</v>
      </c>
      <c r="C19">
        <v>5</v>
      </c>
    </row>
    <row r="20" spans="1:11">
      <c r="A20" t="s">
        <v>27</v>
      </c>
      <c r="B20" t="s">
        <v>46</v>
      </c>
      <c r="C20">
        <v>7</v>
      </c>
    </row>
    <row r="21" spans="1:11">
      <c r="A21" t="s">
        <v>27</v>
      </c>
      <c r="B21" t="s">
        <v>47</v>
      </c>
      <c r="C21">
        <v>7</v>
      </c>
    </row>
    <row r="22" spans="1:11">
      <c r="A22" t="s">
        <v>27</v>
      </c>
      <c r="B22" t="s">
        <v>48</v>
      </c>
      <c r="C22">
        <v>7</v>
      </c>
    </row>
    <row r="23" spans="1:11">
      <c r="A23" t="s">
        <v>27</v>
      </c>
      <c r="B23" t="s">
        <v>49</v>
      </c>
      <c r="C23">
        <v>6</v>
      </c>
    </row>
    <row r="24" spans="1:11">
      <c r="A24" t="s">
        <v>27</v>
      </c>
      <c r="B24" t="s">
        <v>50</v>
      </c>
      <c r="C24">
        <v>7</v>
      </c>
    </row>
    <row r="25" spans="1:11">
      <c r="A25" t="s">
        <v>27</v>
      </c>
      <c r="B25" t="s">
        <v>51</v>
      </c>
      <c r="C25">
        <v>6</v>
      </c>
    </row>
    <row r="26" spans="1:11">
      <c r="A26" t="s">
        <v>27</v>
      </c>
      <c r="B26" t="s">
        <v>52</v>
      </c>
      <c r="C26">
        <v>7</v>
      </c>
    </row>
    <row r="27" spans="1:11">
      <c r="A27" t="s">
        <v>27</v>
      </c>
      <c r="B27" t="s">
        <v>53</v>
      </c>
      <c r="C27">
        <v>6</v>
      </c>
    </row>
    <row r="28" spans="1:11">
      <c r="A28" t="s">
        <v>27</v>
      </c>
      <c r="B28" t="s">
        <v>54</v>
      </c>
      <c r="C28">
        <v>7</v>
      </c>
    </row>
    <row r="29" spans="1:11">
      <c r="A29" t="s">
        <v>27</v>
      </c>
      <c r="B29" t="s">
        <v>55</v>
      </c>
      <c r="C29">
        <v>5</v>
      </c>
    </row>
    <row r="30" spans="1:11">
      <c r="A30" t="s">
        <v>27</v>
      </c>
      <c r="B30" t="s">
        <v>56</v>
      </c>
      <c r="C30">
        <v>7</v>
      </c>
    </row>
    <row r="31" spans="1:11">
      <c r="A31" t="s">
        <v>27</v>
      </c>
      <c r="B31" t="s">
        <v>57</v>
      </c>
      <c r="C31">
        <v>6</v>
      </c>
    </row>
    <row r="32" spans="1:11">
      <c r="A32" t="s">
        <v>27</v>
      </c>
      <c r="B32" t="s">
        <v>58</v>
      </c>
      <c r="C32">
        <v>7</v>
      </c>
    </row>
    <row r="33" spans="1:3">
      <c r="A33" t="s">
        <v>27</v>
      </c>
      <c r="B33" t="s">
        <v>59</v>
      </c>
      <c r="C33">
        <v>7</v>
      </c>
    </row>
    <row r="35" spans="1:3">
      <c r="A35" s="4" t="s">
        <v>60</v>
      </c>
      <c r="B35" s="4"/>
      <c r="C35" s="3">
        <f>SUM(C2:C33)</f>
        <v>226</v>
      </c>
    </row>
    <row r="37" spans="1:3" ht="15.75" thickBot="1"/>
    <row r="38" spans="1:3">
      <c r="A38" s="8" t="s">
        <v>7</v>
      </c>
      <c r="B38" s="8" t="s">
        <v>9</v>
      </c>
    </row>
    <row r="39" spans="1:3">
      <c r="A39" s="5">
        <v>2</v>
      </c>
      <c r="B39" s="6">
        <v>0</v>
      </c>
    </row>
    <row r="40" spans="1:3">
      <c r="A40" s="5">
        <v>4</v>
      </c>
      <c r="B40" s="6">
        <v>1</v>
      </c>
    </row>
    <row r="41" spans="1:3">
      <c r="A41" s="5">
        <v>6</v>
      </c>
      <c r="B41" s="6">
        <v>8</v>
      </c>
    </row>
    <row r="42" spans="1:3">
      <c r="A42" s="5">
        <v>8</v>
      </c>
      <c r="B42" s="6">
        <v>19</v>
      </c>
    </row>
    <row r="43" spans="1:3">
      <c r="A43" s="5">
        <v>10</v>
      </c>
      <c r="B43" s="6">
        <v>3</v>
      </c>
    </row>
    <row r="44" spans="1:3">
      <c r="A44" s="5">
        <v>12</v>
      </c>
      <c r="B44" s="6">
        <v>1</v>
      </c>
    </row>
    <row r="45" spans="1:3">
      <c r="A45" s="5">
        <v>14</v>
      </c>
      <c r="B45" s="6">
        <v>0</v>
      </c>
    </row>
    <row r="46" spans="1:3" ht="15.75" thickBot="1">
      <c r="A46" s="7" t="s">
        <v>8</v>
      </c>
      <c r="B46" s="7">
        <v>0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0"/>
  <sheetViews>
    <sheetView workbookViewId="0">
      <selection activeCell="M14" sqref="M14"/>
    </sheetView>
  </sheetViews>
  <sheetFormatPr defaultRowHeight="15"/>
  <cols>
    <col min="1" max="1" width="11.140625" customWidth="1"/>
    <col min="2" max="2" width="13.140625" customWidth="1"/>
    <col min="3" max="3" width="17.5703125" customWidth="1"/>
    <col min="4" max="4" width="11.140625" customWidth="1"/>
    <col min="10" max="10" width="13.140625" customWidth="1"/>
  </cols>
  <sheetData>
    <row r="1" spans="1:14">
      <c r="A1" s="4" t="s">
        <v>2</v>
      </c>
      <c r="B1" s="4" t="s">
        <v>3</v>
      </c>
      <c r="C1" s="4" t="s">
        <v>4</v>
      </c>
      <c r="D1" s="4" t="s">
        <v>5</v>
      </c>
      <c r="K1" s="4"/>
      <c r="N1" s="22" t="s">
        <v>7</v>
      </c>
    </row>
    <row r="2" spans="1:14">
      <c r="A2" t="s">
        <v>0</v>
      </c>
      <c r="B2" s="1">
        <v>40976</v>
      </c>
      <c r="C2" s="2">
        <v>1</v>
      </c>
      <c r="D2" t="s">
        <v>1</v>
      </c>
      <c r="N2" s="20">
        <v>1</v>
      </c>
    </row>
    <row r="3" spans="1:14">
      <c r="A3" t="s">
        <v>0</v>
      </c>
      <c r="B3" s="1">
        <v>40974</v>
      </c>
      <c r="C3" s="2">
        <v>3</v>
      </c>
      <c r="D3" t="s">
        <v>1</v>
      </c>
      <c r="N3" s="20">
        <v>2</v>
      </c>
    </row>
    <row r="4" spans="1:14">
      <c r="A4" t="s">
        <v>0</v>
      </c>
      <c r="B4" s="1">
        <v>40971</v>
      </c>
      <c r="C4" s="2">
        <v>2</v>
      </c>
      <c r="D4" t="s">
        <v>1</v>
      </c>
      <c r="N4" s="20">
        <v>3</v>
      </c>
    </row>
    <row r="5" spans="1:14">
      <c r="A5" t="s">
        <v>0</v>
      </c>
      <c r="B5" s="1">
        <v>40969</v>
      </c>
      <c r="C5" s="2">
        <v>1</v>
      </c>
      <c r="D5" t="s">
        <v>1</v>
      </c>
      <c r="G5" s="9"/>
      <c r="H5" s="9"/>
      <c r="I5" s="10" t="s">
        <v>10</v>
      </c>
      <c r="J5" s="9"/>
      <c r="K5" s="9"/>
      <c r="N5" s="20">
        <v>4</v>
      </c>
    </row>
    <row r="6" spans="1:14">
      <c r="A6" t="s">
        <v>0</v>
      </c>
      <c r="B6" s="1">
        <v>40968</v>
      </c>
      <c r="C6" s="2">
        <v>2</v>
      </c>
      <c r="D6" t="s">
        <v>1</v>
      </c>
      <c r="G6" s="11" t="s">
        <v>11</v>
      </c>
      <c r="H6" s="12">
        <f>MAX(C2:C28)</f>
        <v>3</v>
      </c>
      <c r="I6" s="11"/>
      <c r="J6" s="11" t="s">
        <v>12</v>
      </c>
      <c r="K6" s="12">
        <f>MIN(C2:C28)</f>
        <v>1</v>
      </c>
      <c r="N6" s="20">
        <v>5</v>
      </c>
    </row>
    <row r="7" spans="1:14">
      <c r="A7" t="s">
        <v>0</v>
      </c>
      <c r="B7" s="1">
        <v>40967</v>
      </c>
      <c r="C7" s="2">
        <v>3</v>
      </c>
      <c r="D7" t="s">
        <v>1</v>
      </c>
      <c r="G7" s="11" t="s">
        <v>13</v>
      </c>
      <c r="H7" s="12">
        <f>QUARTILE($C$2:$C$28,3)</f>
        <v>2</v>
      </c>
      <c r="I7" s="11"/>
      <c r="J7" s="11" t="s">
        <v>14</v>
      </c>
      <c r="K7" s="11">
        <f>QUARTILE($C$2:$C$28,1)</f>
        <v>1</v>
      </c>
      <c r="N7" s="20">
        <v>6</v>
      </c>
    </row>
    <row r="8" spans="1:14">
      <c r="A8" t="s">
        <v>0</v>
      </c>
      <c r="B8" s="1">
        <v>40966</v>
      </c>
      <c r="C8" s="2">
        <v>2</v>
      </c>
      <c r="D8" t="s">
        <v>1</v>
      </c>
      <c r="G8" s="9"/>
      <c r="H8" s="9" t="s">
        <v>15</v>
      </c>
      <c r="I8" s="13">
        <f>H15</f>
        <v>1</v>
      </c>
      <c r="J8" s="9"/>
      <c r="K8" s="9"/>
    </row>
    <row r="9" spans="1:14">
      <c r="A9" t="s">
        <v>0</v>
      </c>
      <c r="B9" s="1">
        <v>40965</v>
      </c>
      <c r="C9" s="2">
        <v>1</v>
      </c>
      <c r="D9" t="s">
        <v>1</v>
      </c>
    </row>
    <row r="10" spans="1:14">
      <c r="A10" t="s">
        <v>0</v>
      </c>
      <c r="B10" s="1">
        <v>40964</v>
      </c>
      <c r="C10" s="2">
        <v>1</v>
      </c>
      <c r="D10" t="s">
        <v>1</v>
      </c>
    </row>
    <row r="11" spans="1:14">
      <c r="A11" t="s">
        <v>0</v>
      </c>
      <c r="B11" s="1">
        <v>40963</v>
      </c>
      <c r="C11" s="2">
        <v>1</v>
      </c>
      <c r="D11" t="s">
        <v>1</v>
      </c>
    </row>
    <row r="12" spans="1:14">
      <c r="A12" t="s">
        <v>0</v>
      </c>
      <c r="B12" s="1">
        <v>40962</v>
      </c>
      <c r="C12" s="2">
        <v>1</v>
      </c>
      <c r="D12" t="s">
        <v>1</v>
      </c>
    </row>
    <row r="13" spans="1:14">
      <c r="A13" t="s">
        <v>0</v>
      </c>
      <c r="B13" s="1">
        <v>40961</v>
      </c>
      <c r="C13" s="2">
        <v>1</v>
      </c>
      <c r="D13" t="s">
        <v>1</v>
      </c>
      <c r="G13" s="14" t="s">
        <v>16</v>
      </c>
      <c r="H13" s="9"/>
      <c r="J13" s="14" t="s">
        <v>17</v>
      </c>
      <c r="K13" s="9"/>
    </row>
    <row r="14" spans="1:14">
      <c r="A14" t="s">
        <v>0</v>
      </c>
      <c r="B14" s="1">
        <v>40965</v>
      </c>
      <c r="C14" s="2">
        <v>2</v>
      </c>
      <c r="D14" t="s">
        <v>1</v>
      </c>
      <c r="G14" s="9" t="s">
        <v>18</v>
      </c>
      <c r="H14" s="13">
        <f>AVERAGE(C2:C28)</f>
        <v>1.5555555555555556</v>
      </c>
      <c r="J14" s="9" t="s">
        <v>19</v>
      </c>
      <c r="K14" s="15">
        <f>STDEVP($C$2:$C$28)</f>
        <v>0.6849348892187751</v>
      </c>
    </row>
    <row r="15" spans="1:14">
      <c r="A15" t="s">
        <v>0</v>
      </c>
      <c r="B15" s="1">
        <v>40960</v>
      </c>
      <c r="C15" s="2">
        <v>1</v>
      </c>
      <c r="D15" t="s">
        <v>1</v>
      </c>
      <c r="G15" s="9" t="s">
        <v>20</v>
      </c>
      <c r="H15" s="13">
        <f>MEDIAN(C2:C28)</f>
        <v>1</v>
      </c>
      <c r="J15" s="9" t="s">
        <v>21</v>
      </c>
      <c r="K15" s="15">
        <f>VARP($C$2:$C$28)</f>
        <v>0.46913580246913578</v>
      </c>
    </row>
    <row r="16" spans="1:14">
      <c r="A16" t="s">
        <v>0</v>
      </c>
      <c r="B16" s="1">
        <v>40957</v>
      </c>
      <c r="C16" s="2">
        <v>2</v>
      </c>
      <c r="D16" t="s">
        <v>1</v>
      </c>
      <c r="G16" s="9" t="s">
        <v>22</v>
      </c>
      <c r="H16" s="9">
        <f>(H6-K6)/2</f>
        <v>1</v>
      </c>
      <c r="J16" s="9" t="s">
        <v>23</v>
      </c>
      <c r="K16" s="11">
        <f>H7-K7</f>
        <v>1</v>
      </c>
    </row>
    <row r="17" spans="1:11">
      <c r="A17" t="s">
        <v>0</v>
      </c>
      <c r="B17" s="1">
        <v>40955</v>
      </c>
      <c r="C17" s="2">
        <v>1</v>
      </c>
      <c r="D17" t="s">
        <v>1</v>
      </c>
      <c r="G17" s="16" t="s">
        <v>24</v>
      </c>
      <c r="H17" s="9">
        <f>MODE(C2:C28)</f>
        <v>1</v>
      </c>
      <c r="J17" s="9" t="s">
        <v>25</v>
      </c>
      <c r="K17" s="12">
        <f>H6-K6</f>
        <v>2</v>
      </c>
    </row>
    <row r="18" spans="1:11">
      <c r="A18" t="s">
        <v>0</v>
      </c>
      <c r="B18" s="1">
        <v>40954</v>
      </c>
      <c r="C18" s="2">
        <v>1</v>
      </c>
      <c r="D18" t="s">
        <v>1</v>
      </c>
    </row>
    <row r="19" spans="1:11">
      <c r="A19" t="s">
        <v>0</v>
      </c>
      <c r="B19" s="1">
        <v>40953</v>
      </c>
      <c r="C19" s="2">
        <v>2</v>
      </c>
      <c r="D19" t="s">
        <v>1</v>
      </c>
    </row>
    <row r="20" spans="1:11">
      <c r="A20" t="s">
        <v>0</v>
      </c>
      <c r="B20" s="1">
        <v>40952</v>
      </c>
      <c r="C20" s="2">
        <v>1</v>
      </c>
      <c r="D20" t="s">
        <v>1</v>
      </c>
    </row>
    <row r="21" spans="1:11">
      <c r="A21" t="s">
        <v>0</v>
      </c>
      <c r="B21" s="1">
        <v>40950</v>
      </c>
      <c r="C21" s="2">
        <v>2</v>
      </c>
      <c r="D21" t="s">
        <v>1</v>
      </c>
    </row>
    <row r="22" spans="1:11">
      <c r="A22" t="s">
        <v>0</v>
      </c>
      <c r="B22" s="1">
        <v>40948</v>
      </c>
      <c r="C22" s="2">
        <v>3</v>
      </c>
      <c r="D22" t="s">
        <v>1</v>
      </c>
    </row>
    <row r="23" spans="1:11">
      <c r="A23" t="s">
        <v>0</v>
      </c>
      <c r="B23" s="1">
        <v>40947</v>
      </c>
      <c r="C23" s="2">
        <v>1</v>
      </c>
      <c r="D23" t="s">
        <v>1</v>
      </c>
    </row>
    <row r="24" spans="1:11">
      <c r="A24" t="s">
        <v>0</v>
      </c>
      <c r="B24" s="1">
        <v>40946</v>
      </c>
      <c r="C24" s="2">
        <v>1</v>
      </c>
      <c r="D24" t="s">
        <v>1</v>
      </c>
    </row>
    <row r="25" spans="1:11">
      <c r="A25" t="s">
        <v>0</v>
      </c>
      <c r="B25" s="1">
        <v>40945</v>
      </c>
      <c r="C25" s="2">
        <v>2</v>
      </c>
      <c r="D25" t="s">
        <v>1</v>
      </c>
    </row>
    <row r="26" spans="1:11">
      <c r="A26" t="s">
        <v>0</v>
      </c>
      <c r="B26" s="1">
        <v>40944</v>
      </c>
      <c r="C26" s="2">
        <v>1</v>
      </c>
      <c r="D26" t="s">
        <v>1</v>
      </c>
    </row>
    <row r="27" spans="1:11">
      <c r="A27" t="s">
        <v>0</v>
      </c>
      <c r="B27" s="1">
        <v>40943</v>
      </c>
      <c r="C27" s="2">
        <v>1</v>
      </c>
      <c r="D27" t="s">
        <v>1</v>
      </c>
    </row>
    <row r="28" spans="1:11">
      <c r="A28" t="s">
        <v>0</v>
      </c>
      <c r="B28" s="1">
        <v>40942</v>
      </c>
      <c r="C28" s="2">
        <v>2</v>
      </c>
      <c r="D28" t="s">
        <v>1</v>
      </c>
    </row>
    <row r="30" spans="1:11">
      <c r="A30" s="4" t="s">
        <v>6</v>
      </c>
      <c r="B30" s="4"/>
      <c r="C30" s="3">
        <f>SUM(C2:C28)</f>
        <v>42</v>
      </c>
    </row>
    <row r="32" spans="1:11" ht="15.75" thickBot="1"/>
    <row r="33" spans="1:2">
      <c r="A33" s="8" t="s">
        <v>7</v>
      </c>
      <c r="B33" s="8" t="s">
        <v>9</v>
      </c>
    </row>
    <row r="34" spans="1:2">
      <c r="A34" s="5">
        <v>1</v>
      </c>
      <c r="B34" s="6">
        <v>15</v>
      </c>
    </row>
    <row r="35" spans="1:2">
      <c r="A35" s="5">
        <v>2</v>
      </c>
      <c r="B35" s="6">
        <v>9</v>
      </c>
    </row>
    <row r="36" spans="1:2">
      <c r="A36" s="5">
        <v>3</v>
      </c>
      <c r="B36" s="6">
        <v>3</v>
      </c>
    </row>
    <row r="37" spans="1:2">
      <c r="A37" s="5">
        <v>4</v>
      </c>
      <c r="B37" s="6">
        <v>0</v>
      </c>
    </row>
    <row r="38" spans="1:2">
      <c r="A38" s="5">
        <v>5</v>
      </c>
      <c r="B38" s="6">
        <v>0</v>
      </c>
    </row>
    <row r="39" spans="1:2">
      <c r="A39" s="5">
        <v>6</v>
      </c>
      <c r="B39" s="6">
        <v>0</v>
      </c>
    </row>
    <row r="40" spans="1:2" ht="15.75" thickBot="1">
      <c r="A40" s="7" t="s">
        <v>8</v>
      </c>
      <c r="B40" s="7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Work</vt:lpstr>
      <vt:lpstr>Weight Lifting</vt:lpstr>
      <vt:lpstr>Computer</vt:lpstr>
      <vt:lpstr>Sleep</vt:lpstr>
      <vt:lpstr>Coffee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Student</cp:lastModifiedBy>
  <dcterms:created xsi:type="dcterms:W3CDTF">2012-03-08T07:28:07Z</dcterms:created>
  <dcterms:modified xsi:type="dcterms:W3CDTF">2012-03-08T21:08:22Z</dcterms:modified>
</cp:coreProperties>
</file>