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bookViews>
    <workbookView xWindow="0" yWindow="0" windowWidth="20490" windowHeight="7520" activeTab="2"/>
  </bookViews>
  <sheets>
    <sheet name="Milestones" sheetId="6" r:id="rId1"/>
    <sheet name="Month View" sheetId="3" r:id="rId2"/>
    <sheet name="Week View" sheetId="5" r:id="rId3"/>
  </sheets>
  <definedNames>
    <definedName name="LastDay_Week">MAX('Week View'!$B$5:$H$10)</definedName>
    <definedName name="LastDayOfMonth_Week">DAY(EOMONTH(DATE('Week View'!$C$2,'Week View'!$F$2,1),0))</definedName>
    <definedName name="MoMonth">'Month View'!$B$2</definedName>
    <definedName name="MoMonthNum">'Month View'!$F$2</definedName>
    <definedName name="MoWeek2">'Month View'!$B$12:$H$17</definedName>
    <definedName name="MoWeek3">'Month View'!$B$18:$H$23</definedName>
    <definedName name="MoWeek4">'Month View'!$B$24:$H$29</definedName>
    <definedName name="MoWeek5">'Month View'!$B$30:$H$35</definedName>
    <definedName name="MoYear">'Month View'!$C$2</definedName>
    <definedName name="_xlnm.Print_Area" localSheetId="1">'Month View'!$B$2:$H$41</definedName>
    <definedName name="_xlnm.Print_Area" localSheetId="2">'Week View'!$B$2:$H$31</definedName>
    <definedName name="_xlnm.Print_Titles" localSheetId="0">Milestones!$4:$4</definedName>
    <definedName name="WkMonth" localSheetId="2">'Week View'!$B$2</definedName>
    <definedName name="WkMonthNum">'Week View'!$F$2</definedName>
    <definedName name="WkMonthView">'Week View'!$B$5:$H$10</definedName>
    <definedName name="WkWeek">'Week View'!$E$2</definedName>
    <definedName name="WkYear" localSheetId="2">'Week View'!$C$2</definedName>
  </definedNames>
  <calcPr calcId="152511"/>
</workbook>
</file>

<file path=xl/calcChain.xml><?xml version="1.0" encoding="utf-8"?>
<calcChain xmlns="http://schemas.openxmlformats.org/spreadsheetml/2006/main">
  <c r="D2" i="5" l="1"/>
  <c r="B2" i="5" l="1"/>
  <c r="B2" i="3" l="1"/>
  <c r="B5" i="5" l="1"/>
  <c r="C5" i="5" s="1"/>
  <c r="D5" i="5" s="1"/>
  <c r="E5" i="5" s="1"/>
  <c r="F5" i="5" s="1"/>
  <c r="G5" i="5" s="1"/>
  <c r="H5" i="5" s="1"/>
  <c r="B6" i="5" s="1"/>
  <c r="C6" i="5" s="1"/>
  <c r="D6" i="5" s="1"/>
  <c r="E6" i="5" s="1"/>
  <c r="F6" i="5" s="1"/>
  <c r="G6" i="5" s="1"/>
  <c r="H6" i="5" s="1"/>
  <c r="B6" i="3"/>
  <c r="C6" i="3" l="1"/>
  <c r="B7" i="3"/>
  <c r="B7" i="5" l="1"/>
  <c r="D6" i="3"/>
  <c r="C7" i="3"/>
  <c r="C7" i="5" l="1"/>
  <c r="D7" i="5" s="1"/>
  <c r="E7" i="5" s="1"/>
  <c r="F7" i="5" s="1"/>
  <c r="G7" i="5" s="1"/>
  <c r="H7" i="5" s="1"/>
  <c r="B8" i="5" s="1"/>
  <c r="C8" i="5" s="1"/>
  <c r="D8" i="5" s="1"/>
  <c r="E8" i="5" s="1"/>
  <c r="F8" i="5" s="1"/>
  <c r="G8" i="5" s="1"/>
  <c r="H8" i="5" s="1"/>
  <c r="E6" i="3"/>
  <c r="D7" i="3"/>
  <c r="F6" i="3" l="1"/>
  <c r="G6" i="3" l="1"/>
  <c r="F7" i="3"/>
  <c r="H6" i="3" l="1"/>
  <c r="B12" i="3" s="1"/>
  <c r="C12" i="3" s="1"/>
  <c r="D12" i="3" s="1"/>
  <c r="E12" i="3" s="1"/>
  <c r="F12" i="3" s="1"/>
  <c r="G12" i="3" s="1"/>
  <c r="H12" i="3" s="1"/>
  <c r="B18" i="3" s="1"/>
  <c r="C18" i="3" s="1"/>
  <c r="D18" i="3" s="1"/>
  <c r="E18" i="3" s="1"/>
  <c r="F18" i="3" s="1"/>
  <c r="G18" i="3" s="1"/>
  <c r="H18" i="3" s="1"/>
  <c r="B24" i="3" s="1"/>
  <c r="C24" i="3" s="1"/>
  <c r="D24" i="3" s="1"/>
  <c r="E24" i="3" s="1"/>
  <c r="F24" i="3" s="1"/>
  <c r="G24" i="3" s="1"/>
  <c r="H24" i="3" s="1"/>
  <c r="B30" i="3" s="1"/>
  <c r="C30" i="3" s="1"/>
  <c r="D30" i="3" s="1"/>
  <c r="E30" i="3" s="1"/>
  <c r="F30" i="3" s="1"/>
  <c r="G30" i="3" s="1"/>
  <c r="B36" i="3" s="1"/>
  <c r="C36" i="3" s="1"/>
  <c r="D36" i="3" s="1"/>
  <c r="E36" i="3" s="1"/>
  <c r="F36" i="3" s="1"/>
  <c r="G36" i="3" s="1"/>
  <c r="H36" i="3" s="1"/>
  <c r="B42" i="3" s="1"/>
  <c r="C42" i="3" l="1"/>
  <c r="B43" i="3"/>
  <c r="H7" i="3"/>
  <c r="D42" i="3" l="1"/>
  <c r="B13" i="3"/>
  <c r="E42" i="3" l="1"/>
  <c r="B9" i="5"/>
  <c r="C9" i="5" s="1"/>
  <c r="D9" i="5" s="1"/>
  <c r="E9" i="5" s="1"/>
  <c r="F9" i="5" s="1"/>
  <c r="G9" i="5" s="1"/>
  <c r="H9" i="5" s="1"/>
  <c r="C13" i="3"/>
  <c r="F42" i="3" l="1"/>
  <c r="E43" i="3"/>
  <c r="B14" i="5"/>
  <c r="B30" i="5" s="1"/>
  <c r="D13" i="3"/>
  <c r="G42" i="3" l="1"/>
  <c r="B12" i="5"/>
  <c r="B13" i="5" s="1"/>
  <c r="B31" i="5"/>
  <c r="B15" i="5"/>
  <c r="C14" i="5"/>
  <c r="C30" i="5" s="1"/>
  <c r="E13" i="3"/>
  <c r="H42" i="3" l="1"/>
  <c r="C12" i="5"/>
  <c r="C13" i="5" s="1"/>
  <c r="C31" i="5"/>
  <c r="C15" i="5"/>
  <c r="D14" i="5"/>
  <c r="D30" i="5" s="1"/>
  <c r="F13" i="3"/>
  <c r="D12" i="5" l="1"/>
  <c r="D13" i="5" s="1"/>
  <c r="D31" i="5"/>
  <c r="D15" i="5"/>
  <c r="E14" i="5"/>
  <c r="E30" i="5" s="1"/>
  <c r="G13" i="3"/>
  <c r="C48" i="3" l="1"/>
  <c r="E12" i="5"/>
  <c r="E13" i="5" s="1"/>
  <c r="E31" i="5"/>
  <c r="E15" i="5"/>
  <c r="F14" i="5"/>
  <c r="F30" i="5" s="1"/>
  <c r="C49" i="3" l="1"/>
  <c r="D48" i="3"/>
  <c r="F12" i="5"/>
  <c r="F13" i="5" s="1"/>
  <c r="F31" i="5"/>
  <c r="F15" i="5"/>
  <c r="G14" i="5"/>
  <c r="G30" i="5" s="1"/>
  <c r="B19" i="3"/>
  <c r="E48" i="3" l="1"/>
  <c r="G12" i="5"/>
  <c r="G13" i="5" s="1"/>
  <c r="G31" i="5"/>
  <c r="B10" i="5"/>
  <c r="C10" i="5" s="1"/>
  <c r="D10" i="5" s="1"/>
  <c r="E10" i="5" s="1"/>
  <c r="F10" i="5" s="1"/>
  <c r="G10" i="5" s="1"/>
  <c r="H10" i="5" s="1"/>
  <c r="G15" i="5"/>
  <c r="H14" i="5"/>
  <c r="H30" i="5" s="1"/>
  <c r="C19" i="3"/>
  <c r="F48" i="3" l="1"/>
  <c r="E49" i="3"/>
  <c r="H12" i="5"/>
  <c r="H13" i="5" s="1"/>
  <c r="H31" i="5"/>
  <c r="H15" i="5"/>
  <c r="G48" i="3" l="1"/>
  <c r="F49" i="3"/>
  <c r="E19" i="3"/>
  <c r="H48" i="3" l="1"/>
  <c r="H49" i="3" s="1"/>
  <c r="G19" i="3" l="1"/>
  <c r="B25" i="3" l="1"/>
  <c r="C25" i="3" l="1"/>
  <c r="E25" i="3" l="1"/>
  <c r="G25" i="3" l="1"/>
  <c r="B31" i="3" l="1"/>
  <c r="C31" i="3" l="1"/>
  <c r="E31" i="3" l="1"/>
</calcChain>
</file>

<file path=xl/sharedStrings.xml><?xml version="1.0" encoding="utf-8"?>
<sst xmlns="http://schemas.openxmlformats.org/spreadsheetml/2006/main" count="72" uniqueCount="38">
  <si>
    <t>SUNDAY</t>
  </si>
  <si>
    <t>MONDAY</t>
  </si>
  <si>
    <t>TUESDAY</t>
  </si>
  <si>
    <t>WEDNESDAY</t>
  </si>
  <si>
    <t>THURSDAY</t>
  </si>
  <si>
    <t>FRIDAY</t>
  </si>
  <si>
    <t>SATURDAY</t>
  </si>
  <si>
    <t>WEEK VIEW</t>
  </si>
  <si>
    <t>Milestones</t>
  </si>
  <si>
    <t xml:space="preserve"> DATE</t>
  </si>
  <si>
    <t>Haunted Hotel TECH BEGINS</t>
  </si>
  <si>
    <t>Haunted Hotel CLOSES</t>
  </si>
  <si>
    <t>Haunted Hotel LOAD-OUT BEGINS</t>
  </si>
  <si>
    <t>Haunted Hotel LOAD-OUT COMPLETE</t>
  </si>
  <si>
    <t>Haunted Hotel LOAD-OUT</t>
  </si>
  <si>
    <t>________________________________</t>
  </si>
  <si>
    <t>__________________________________________</t>
  </si>
  <si>
    <t>Deck BUILD DAY</t>
  </si>
  <si>
    <t>Halloween!</t>
  </si>
  <si>
    <t>Deck BUDGET APPROVED</t>
  </si>
  <si>
    <t>Deck PURCHASING COMPLETE</t>
  </si>
  <si>
    <t xml:space="preserve">Deck PURCHASING </t>
  </si>
  <si>
    <t xml:space="preserve">                    TBD</t>
  </si>
  <si>
    <t xml:space="preserve">                   TBD</t>
  </si>
  <si>
    <t xml:space="preserve">                  TBD</t>
  </si>
  <si>
    <t xml:space="preserve"> LOAD-OUT COMPLETE</t>
  </si>
  <si>
    <t>Deck WORK CALL</t>
  </si>
  <si>
    <t xml:space="preserve">         Deck PAINT CALL</t>
  </si>
  <si>
    <t>Deck LIGHT HANG</t>
  </si>
  <si>
    <t>CONCERT</t>
  </si>
  <si>
    <t>TALENT SHOW</t>
  </si>
  <si>
    <t>MONTH VIEW (October &amp; November)</t>
  </si>
  <si>
    <t>Deck CARP LOAD-IN</t>
  </si>
  <si>
    <t>Deck LIGHT FOCUS</t>
  </si>
  <si>
    <t>Deck LAYOUT</t>
  </si>
  <si>
    <t>Deck PAINT CALL</t>
  </si>
  <si>
    <t>Deck SCENIC CALL</t>
  </si>
  <si>
    <t xml:space="preserve">       Deck SCENIC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</si>
</sst>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7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b/>
      <sz val="11"/>
      <color rgb="FFFA7D00"/>
      <name val="Cambria"/>
      <family val="2"/>
      <scheme val="minor"/>
    </font>
    <font>
      <b/>
      <sz val="11"/>
      <color theme="1" tint="0.14999847407452621"/>
      <name val="Cambria"/>
      <family val="1"/>
      <scheme val="minor"/>
    </font>
    <font>
      <b/>
      <sz val="30"/>
      <color theme="0"/>
      <name val="Cambria"/>
      <family val="1"/>
      <scheme val="minor"/>
    </font>
    <font>
      <sz val="11"/>
      <color theme="1" tint="0.14999847407452621"/>
      <name val="Tahoma"/>
      <family val="2"/>
      <scheme val="major"/>
    </font>
    <font>
      <sz val="9"/>
      <color theme="1" tint="0.14999847407452621"/>
      <name val="Cambria"/>
      <family val="1"/>
      <scheme val="minor"/>
    </font>
    <font>
      <sz val="22"/>
      <color theme="4"/>
      <name val="Tahoma"/>
      <family val="2"/>
      <scheme val="major"/>
    </font>
    <font>
      <sz val="22"/>
      <color theme="0" tint="-0.34998626667073579"/>
      <name val="Tahoma"/>
      <family val="2"/>
      <scheme val="major"/>
    </font>
    <font>
      <sz val="9"/>
      <color theme="0" tint="-0.34998626667073579"/>
      <name val="Cambria"/>
      <family val="1"/>
      <scheme val="minor"/>
    </font>
    <font>
      <sz val="12"/>
      <color theme="1" tint="0.14996795556505021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b/>
      <sz val="11"/>
      <color theme="0"/>
      <name val="Cambr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7558519241921"/>
      </top>
      <bottom style="hair">
        <color theme="4" tint="0.399914548173467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1454817346722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3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>
      <alignment vertical="center"/>
    </xf>
    <xf numFmtId="0" fontId="7" fillId="5" borderId="4" xfId="1" applyFont="1" applyFill="1" applyBorder="1" applyAlignment="1">
      <alignment horizontal="left" vertical="center" indent="1"/>
    </xf>
    <xf numFmtId="0" fontId="7" fillId="5" borderId="5" xfId="1" applyFont="1" applyFill="1" applyBorder="1" applyAlignment="1">
      <alignment horizontal="left" vertical="center" indent="1"/>
    </xf>
    <xf numFmtId="0" fontId="7" fillId="5" borderId="6" xfId="1" applyFont="1" applyFill="1" applyBorder="1" applyAlignment="1">
      <alignment horizontal="left" vertical="center" indent="1"/>
    </xf>
    <xf numFmtId="0" fontId="9" fillId="0" borderId="7" xfId="0" applyFont="1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9" fillId="2" borderId="7" xfId="0" applyFont="1" applyFill="1" applyBorder="1">
      <alignment vertical="center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8" fillId="0" borderId="8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7" fillId="6" borderId="4" xfId="1" applyFont="1" applyFill="1" applyBorder="1" applyAlignment="1">
      <alignment horizontal="left" vertical="center" indent="1"/>
    </xf>
    <xf numFmtId="0" fontId="7" fillId="6" borderId="5" xfId="1" applyFont="1" applyFill="1" applyBorder="1" applyAlignment="1">
      <alignment horizontal="left" vertical="center" indent="1"/>
    </xf>
    <xf numFmtId="0" fontId="7" fillId="6" borderId="6" xfId="1" applyFont="1" applyFill="1" applyBorder="1" applyAlignment="1">
      <alignment horizontal="left" vertical="center" indent="1"/>
    </xf>
    <xf numFmtId="0" fontId="10" fillId="2" borderId="7" xfId="0" applyFont="1" applyFill="1" applyBorder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4" borderId="3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6" fillId="5" borderId="0" xfId="0" applyFont="1" applyFill="1" applyAlignment="1">
      <alignment horizontal="left" vertical="center" indent="6"/>
    </xf>
    <xf numFmtId="0" fontId="6" fillId="6" borderId="11" xfId="0" applyFont="1" applyFill="1" applyBorder="1" applyAlignment="1">
      <alignment horizontal="left" vertical="center" indent="6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0" fontId="16" fillId="7" borderId="3" xfId="0" applyFont="1" applyFill="1" applyBorder="1" applyAlignment="1">
      <alignment horizontal="left" vertical="center" indent="1"/>
    </xf>
  </cellXfs>
  <cellStyles count="6">
    <cellStyle name="Calculation" xfId="2" builtinId="22"/>
    <cellStyle name="Heading 1" xfId="3" builtinId="16" customBuiltin="1"/>
    <cellStyle name="Heading 2" xfId="4" builtinId="17" customBuiltin="1"/>
    <cellStyle name="Heading 3" xfId="5" builtinId="18" customBuiltin="1"/>
    <cellStyle name="Heading 4" xfId="1" builtinId="19"/>
    <cellStyle name="Normal" xfId="0" builtinId="0" customBuiltin="1"/>
  </cellStyles>
  <dxfs count="6">
    <dxf>
      <numFmt numFmtId="164" formatCode="mm/dd/yyyy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6795556505021"/>
        <name val="Cambria"/>
        <scheme val="minor"/>
      </font>
    </dxf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C$2" max="3000" min="1904" page="10" val="2013"/>
</file>

<file path=xl/ctrlProps/ctrlProp2.xml><?xml version="1.0" encoding="utf-8"?>
<formControlPr xmlns="http://schemas.microsoft.com/office/spreadsheetml/2009/9/main" objectType="Spin" dx="16" fmlaLink="$F$2" max="12" min="1" page="10" val="3"/>
</file>

<file path=xl/ctrlProps/ctrlProp3.xml><?xml version="1.0" encoding="utf-8"?>
<formControlPr xmlns="http://schemas.microsoft.com/office/spreadsheetml/2009/9/main" objectType="Spin" dx="16" fmlaLink="$E$2" max="6" min="1" page="10" val="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66675</xdr:rowOff>
    </xdr:from>
    <xdr:to>
      <xdr:col>1</xdr:col>
      <xdr:colOff>342900</xdr:colOff>
      <xdr:row>3</xdr:row>
      <xdr:rowOff>361950</xdr:rowOff>
    </xdr:to>
    <xdr:grpSp>
      <xdr:nvGrpSpPr>
        <xdr:cNvPr id="15" name="Assignment Icon" descr="&quot;&quot;" title="Pencil Icon"/>
        <xdr:cNvGrpSpPr>
          <a:grpSpLocks noChangeAspect="1"/>
        </xdr:cNvGrpSpPr>
      </xdr:nvGrpSpPr>
      <xdr:grpSpPr bwMode="auto">
        <a:xfrm>
          <a:off x="244475" y="682625"/>
          <a:ext cx="257175" cy="295275"/>
          <a:chOff x="29" y="100"/>
          <a:chExt cx="27" cy="31"/>
        </a:xfrm>
      </xdr:grpSpPr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29" y="100"/>
            <a:ext cx="27" cy="31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30" y="104"/>
            <a:ext cx="22" cy="24"/>
          </a:xfrm>
          <a:custGeom>
            <a:avLst/>
            <a:gdLst>
              <a:gd name="T0" fmla="*/ 1781 w 2307"/>
              <a:gd name="T1" fmla="*/ 0 h 2577"/>
              <a:gd name="T2" fmla="*/ 2307 w 2307"/>
              <a:gd name="T3" fmla="*/ 438 h 2577"/>
              <a:gd name="T4" fmla="*/ 526 w 2307"/>
              <a:gd name="T5" fmla="*/ 2577 h 2577"/>
              <a:gd name="T6" fmla="*/ 0 w 2307"/>
              <a:gd name="T7" fmla="*/ 2139 h 2577"/>
              <a:gd name="T8" fmla="*/ 1781 w 2307"/>
              <a:gd name="T9" fmla="*/ 0 h 25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07" h="2577">
                <a:moveTo>
                  <a:pt x="1781" y="0"/>
                </a:moveTo>
                <a:lnTo>
                  <a:pt x="2307" y="438"/>
                </a:lnTo>
                <a:lnTo>
                  <a:pt x="526" y="2577"/>
                </a:lnTo>
                <a:lnTo>
                  <a:pt x="0" y="2139"/>
                </a:lnTo>
                <a:lnTo>
                  <a:pt x="1781" y="0"/>
                </a:lnTo>
                <a:close/>
              </a:path>
            </a:pathLst>
          </a:custGeom>
          <a:solidFill>
            <a:schemeClr val="accent2">
              <a:lumMod val="20000"/>
              <a:lumOff val="8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29" y="124"/>
            <a:ext cx="6" cy="6"/>
          </a:xfrm>
          <a:custGeom>
            <a:avLst/>
            <a:gdLst>
              <a:gd name="T0" fmla="*/ 99 w 625"/>
              <a:gd name="T1" fmla="*/ 0 h 621"/>
              <a:gd name="T2" fmla="*/ 625 w 625"/>
              <a:gd name="T3" fmla="*/ 438 h 621"/>
              <a:gd name="T4" fmla="*/ 172 w 625"/>
              <a:gd name="T5" fmla="*/ 621 h 621"/>
              <a:gd name="T6" fmla="*/ 0 w 625"/>
              <a:gd name="T7" fmla="*/ 478 h 621"/>
              <a:gd name="T8" fmla="*/ 99 w 625"/>
              <a:gd name="T9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5" h="621">
                <a:moveTo>
                  <a:pt x="99" y="0"/>
                </a:moveTo>
                <a:lnTo>
                  <a:pt x="625" y="438"/>
                </a:lnTo>
                <a:lnTo>
                  <a:pt x="172" y="621"/>
                </a:lnTo>
                <a:lnTo>
                  <a:pt x="0" y="478"/>
                </a:lnTo>
                <a:lnTo>
                  <a:pt x="99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7"/>
          <xdr:cNvSpPr>
            <a:spLocks/>
          </xdr:cNvSpPr>
        </xdr:nvSpPr>
        <xdr:spPr bwMode="auto">
          <a:xfrm>
            <a:off x="48" y="100"/>
            <a:ext cx="7" cy="8"/>
          </a:xfrm>
          <a:custGeom>
            <a:avLst/>
            <a:gdLst>
              <a:gd name="T0" fmla="*/ 377 w 846"/>
              <a:gd name="T1" fmla="*/ 0 h 821"/>
              <a:gd name="T2" fmla="*/ 395 w 846"/>
              <a:gd name="T3" fmla="*/ 4 h 821"/>
              <a:gd name="T4" fmla="*/ 414 w 846"/>
              <a:gd name="T5" fmla="*/ 12 h 821"/>
              <a:gd name="T6" fmla="*/ 435 w 846"/>
              <a:gd name="T7" fmla="*/ 25 h 821"/>
              <a:gd name="T8" fmla="*/ 453 w 846"/>
              <a:gd name="T9" fmla="*/ 40 h 821"/>
              <a:gd name="T10" fmla="*/ 474 w 846"/>
              <a:gd name="T11" fmla="*/ 57 h 821"/>
              <a:gd name="T12" fmla="*/ 498 w 846"/>
              <a:gd name="T13" fmla="*/ 79 h 821"/>
              <a:gd name="T14" fmla="*/ 525 w 846"/>
              <a:gd name="T15" fmla="*/ 101 h 821"/>
              <a:gd name="T16" fmla="*/ 553 w 846"/>
              <a:gd name="T17" fmla="*/ 125 h 821"/>
              <a:gd name="T18" fmla="*/ 583 w 846"/>
              <a:gd name="T19" fmla="*/ 150 h 821"/>
              <a:gd name="T20" fmla="*/ 614 w 846"/>
              <a:gd name="T21" fmla="*/ 175 h 821"/>
              <a:gd name="T22" fmla="*/ 646 w 846"/>
              <a:gd name="T23" fmla="*/ 201 h 821"/>
              <a:gd name="T24" fmla="*/ 676 w 846"/>
              <a:gd name="T25" fmla="*/ 226 h 821"/>
              <a:gd name="T26" fmla="*/ 705 w 846"/>
              <a:gd name="T27" fmla="*/ 250 h 821"/>
              <a:gd name="T28" fmla="*/ 733 w 846"/>
              <a:gd name="T29" fmla="*/ 274 h 821"/>
              <a:gd name="T30" fmla="*/ 758 w 846"/>
              <a:gd name="T31" fmla="*/ 295 h 821"/>
              <a:gd name="T32" fmla="*/ 780 w 846"/>
              <a:gd name="T33" fmla="*/ 314 h 821"/>
              <a:gd name="T34" fmla="*/ 799 w 846"/>
              <a:gd name="T35" fmla="*/ 330 h 821"/>
              <a:gd name="T36" fmla="*/ 819 w 846"/>
              <a:gd name="T37" fmla="*/ 347 h 821"/>
              <a:gd name="T38" fmla="*/ 832 w 846"/>
              <a:gd name="T39" fmla="*/ 365 h 821"/>
              <a:gd name="T40" fmla="*/ 841 w 846"/>
              <a:gd name="T41" fmla="*/ 381 h 821"/>
              <a:gd name="T42" fmla="*/ 845 w 846"/>
              <a:gd name="T43" fmla="*/ 396 h 821"/>
              <a:gd name="T44" fmla="*/ 846 w 846"/>
              <a:gd name="T45" fmla="*/ 410 h 821"/>
              <a:gd name="T46" fmla="*/ 845 w 846"/>
              <a:gd name="T47" fmla="*/ 423 h 821"/>
              <a:gd name="T48" fmla="*/ 842 w 846"/>
              <a:gd name="T49" fmla="*/ 433 h 821"/>
              <a:gd name="T50" fmla="*/ 839 w 846"/>
              <a:gd name="T51" fmla="*/ 442 h 821"/>
              <a:gd name="T52" fmla="*/ 835 w 846"/>
              <a:gd name="T53" fmla="*/ 449 h 821"/>
              <a:gd name="T54" fmla="*/ 833 w 846"/>
              <a:gd name="T55" fmla="*/ 453 h 821"/>
              <a:gd name="T56" fmla="*/ 832 w 846"/>
              <a:gd name="T57" fmla="*/ 454 h 821"/>
              <a:gd name="T58" fmla="*/ 525 w 846"/>
              <a:gd name="T59" fmla="*/ 821 h 821"/>
              <a:gd name="T60" fmla="*/ 0 w 846"/>
              <a:gd name="T61" fmla="*/ 384 h 821"/>
              <a:gd name="T62" fmla="*/ 293 w 846"/>
              <a:gd name="T63" fmla="*/ 31 h 821"/>
              <a:gd name="T64" fmla="*/ 295 w 846"/>
              <a:gd name="T65" fmla="*/ 30 h 821"/>
              <a:gd name="T66" fmla="*/ 300 w 846"/>
              <a:gd name="T67" fmla="*/ 26 h 821"/>
              <a:gd name="T68" fmla="*/ 307 w 846"/>
              <a:gd name="T69" fmla="*/ 20 h 821"/>
              <a:gd name="T70" fmla="*/ 317 w 846"/>
              <a:gd name="T71" fmla="*/ 14 h 821"/>
              <a:gd name="T72" fmla="*/ 330 w 846"/>
              <a:gd name="T73" fmla="*/ 8 h 821"/>
              <a:gd name="T74" fmla="*/ 344 w 846"/>
              <a:gd name="T75" fmla="*/ 3 h 821"/>
              <a:gd name="T76" fmla="*/ 360 w 846"/>
              <a:gd name="T77" fmla="*/ 0 h 821"/>
              <a:gd name="T78" fmla="*/ 377 w 846"/>
              <a:gd name="T79" fmla="*/ 0 h 8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46" h="821">
                <a:moveTo>
                  <a:pt x="377" y="0"/>
                </a:moveTo>
                <a:lnTo>
                  <a:pt x="395" y="4"/>
                </a:lnTo>
                <a:lnTo>
                  <a:pt x="414" y="12"/>
                </a:lnTo>
                <a:lnTo>
                  <a:pt x="435" y="25"/>
                </a:lnTo>
                <a:lnTo>
                  <a:pt x="453" y="40"/>
                </a:lnTo>
                <a:lnTo>
                  <a:pt x="474" y="57"/>
                </a:lnTo>
                <a:lnTo>
                  <a:pt x="498" y="79"/>
                </a:lnTo>
                <a:lnTo>
                  <a:pt x="525" y="101"/>
                </a:lnTo>
                <a:lnTo>
                  <a:pt x="553" y="125"/>
                </a:lnTo>
                <a:lnTo>
                  <a:pt x="583" y="150"/>
                </a:lnTo>
                <a:lnTo>
                  <a:pt x="614" y="175"/>
                </a:lnTo>
                <a:lnTo>
                  <a:pt x="646" y="201"/>
                </a:lnTo>
                <a:lnTo>
                  <a:pt x="676" y="226"/>
                </a:lnTo>
                <a:lnTo>
                  <a:pt x="705" y="250"/>
                </a:lnTo>
                <a:lnTo>
                  <a:pt x="733" y="274"/>
                </a:lnTo>
                <a:lnTo>
                  <a:pt x="758" y="295"/>
                </a:lnTo>
                <a:lnTo>
                  <a:pt x="780" y="314"/>
                </a:lnTo>
                <a:lnTo>
                  <a:pt x="799" y="330"/>
                </a:lnTo>
                <a:lnTo>
                  <a:pt x="819" y="347"/>
                </a:lnTo>
                <a:lnTo>
                  <a:pt x="832" y="365"/>
                </a:lnTo>
                <a:lnTo>
                  <a:pt x="841" y="381"/>
                </a:lnTo>
                <a:lnTo>
                  <a:pt x="845" y="396"/>
                </a:lnTo>
                <a:lnTo>
                  <a:pt x="846" y="410"/>
                </a:lnTo>
                <a:lnTo>
                  <a:pt x="845" y="423"/>
                </a:lnTo>
                <a:lnTo>
                  <a:pt x="842" y="433"/>
                </a:lnTo>
                <a:lnTo>
                  <a:pt x="839" y="442"/>
                </a:lnTo>
                <a:lnTo>
                  <a:pt x="835" y="449"/>
                </a:lnTo>
                <a:lnTo>
                  <a:pt x="833" y="453"/>
                </a:lnTo>
                <a:lnTo>
                  <a:pt x="832" y="454"/>
                </a:lnTo>
                <a:lnTo>
                  <a:pt x="525" y="821"/>
                </a:lnTo>
                <a:lnTo>
                  <a:pt x="0" y="384"/>
                </a:lnTo>
                <a:lnTo>
                  <a:pt x="293" y="31"/>
                </a:lnTo>
                <a:lnTo>
                  <a:pt x="295" y="30"/>
                </a:lnTo>
                <a:lnTo>
                  <a:pt x="300" y="26"/>
                </a:lnTo>
                <a:lnTo>
                  <a:pt x="307" y="20"/>
                </a:lnTo>
                <a:lnTo>
                  <a:pt x="317" y="14"/>
                </a:lnTo>
                <a:lnTo>
                  <a:pt x="330" y="8"/>
                </a:lnTo>
                <a:lnTo>
                  <a:pt x="344" y="3"/>
                </a:lnTo>
                <a:lnTo>
                  <a:pt x="360" y="0"/>
                </a:lnTo>
                <a:lnTo>
                  <a:pt x="377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8"/>
          <xdr:cNvSpPr>
            <a:spLocks/>
          </xdr:cNvSpPr>
        </xdr:nvSpPr>
        <xdr:spPr bwMode="auto">
          <a:xfrm>
            <a:off x="29" y="129"/>
            <a:ext cx="2" cy="2"/>
          </a:xfrm>
          <a:custGeom>
            <a:avLst/>
            <a:gdLst>
              <a:gd name="T0" fmla="*/ 47 w 219"/>
              <a:gd name="T1" fmla="*/ 0 h 232"/>
              <a:gd name="T2" fmla="*/ 219 w 219"/>
              <a:gd name="T3" fmla="*/ 143 h 232"/>
              <a:gd name="T4" fmla="*/ 0 w 219"/>
              <a:gd name="T5" fmla="*/ 232 h 232"/>
              <a:gd name="T6" fmla="*/ 47 w 219"/>
              <a:gd name="T7" fmla="*/ 0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9" h="232">
                <a:moveTo>
                  <a:pt x="47" y="0"/>
                </a:moveTo>
                <a:lnTo>
                  <a:pt x="219" y="143"/>
                </a:lnTo>
                <a:lnTo>
                  <a:pt x="0" y="232"/>
                </a:lnTo>
                <a:lnTo>
                  <a:pt x="47" y="0"/>
                </a:lnTo>
                <a:close/>
              </a:path>
            </a:pathLst>
          </a:custGeom>
          <a:solidFill>
            <a:schemeClr val="accent2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3077" name="Month View Icon" descr="&quot;&quot;" title="Calendar Icon"/>
        <xdr:cNvGrpSpPr>
          <a:grpSpLocks noChangeAspect="1"/>
        </xdr:cNvGrpSpPr>
      </xdr:nvGrpSpPr>
      <xdr:grpSpPr bwMode="auto">
        <a:xfrm>
          <a:off x="254000" y="733425"/>
          <a:ext cx="342900" cy="371475"/>
          <a:chOff x="26" y="86"/>
          <a:chExt cx="36" cy="39"/>
        </a:xfrm>
      </xdr:grpSpPr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Freeform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80" name="Freeform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81" name="Freeform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12700</xdr:colOff>
          <xdr:row>1</xdr:row>
          <xdr:rowOff>323850</xdr:rowOff>
        </xdr:to>
        <xdr:sp macro="" textlink="">
          <xdr:nvSpPr>
            <xdr:cNvPr id="5121" name="Year Spinner" descr="Spinner button. Changes calendar year in cell C2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1250950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Month Spinner" descr="Spinner button. Changes calendar month in cell E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1238250</xdr:colOff>
          <xdr:row>1</xdr:row>
          <xdr:rowOff>19050</xdr:rowOff>
        </xdr:from>
        <xdr:to>
          <xdr:col>4</xdr:col>
          <xdr:colOff>12700</xdr:colOff>
          <xdr:row>1</xdr:row>
          <xdr:rowOff>323850</xdr:rowOff>
        </xdr:to>
        <xdr:sp macro="" textlink="">
          <xdr:nvSpPr>
            <xdr:cNvPr id="5123" name="Week Spinner" descr="Spinner button. Changes calendar week number in cell C4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76200</xdr:colOff>
      <xdr:row>3</xdr:row>
      <xdr:rowOff>76199</xdr:rowOff>
    </xdr:from>
    <xdr:to>
      <xdr:col>1</xdr:col>
      <xdr:colOff>471532</xdr:colOff>
      <xdr:row>3</xdr:row>
      <xdr:rowOff>447674</xdr:rowOff>
    </xdr:to>
    <xdr:grpSp>
      <xdr:nvGrpSpPr>
        <xdr:cNvPr id="31" name="Week View Icon" descr="&quot;&quot;" title="Magnifying Glass Icon"/>
        <xdr:cNvGrpSpPr>
          <a:grpSpLocks noChangeAspect="1"/>
        </xdr:cNvGrpSpPr>
      </xdr:nvGrpSpPr>
      <xdr:grpSpPr bwMode="auto">
        <a:xfrm>
          <a:off x="234950" y="723899"/>
          <a:ext cx="395332" cy="371475"/>
          <a:chOff x="318" y="23"/>
          <a:chExt cx="29" cy="29"/>
        </a:xfrm>
      </xdr:grpSpPr>
      <xdr:sp macro="" textlink="">
        <xdr:nvSpPr>
          <xdr:cNvPr id="42" name="Rectangle 4"/>
          <xdr:cNvSpPr>
            <a:spLocks noChangeArrowheads="1"/>
          </xdr:cNvSpPr>
        </xdr:nvSpPr>
        <xdr:spPr bwMode="auto">
          <a:xfrm>
            <a:off x="318" y="2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5"/>
          <xdr:cNvSpPr>
            <a:spLocks/>
          </xdr:cNvSpPr>
        </xdr:nvSpPr>
        <xdr:spPr bwMode="auto">
          <a:xfrm>
            <a:off x="318" y="23"/>
            <a:ext cx="29" cy="29"/>
          </a:xfrm>
          <a:custGeom>
            <a:avLst/>
            <a:gdLst>
              <a:gd name="T0" fmla="*/ 2053 w 3281"/>
              <a:gd name="T1" fmla="*/ 3 h 3281"/>
              <a:gd name="T2" fmla="*/ 2228 w 3281"/>
              <a:gd name="T3" fmla="*/ 27 h 3281"/>
              <a:gd name="T4" fmla="*/ 2395 w 3281"/>
              <a:gd name="T5" fmla="*/ 73 h 3281"/>
              <a:gd name="T6" fmla="*/ 2554 w 3281"/>
              <a:gd name="T7" fmla="*/ 140 h 3281"/>
              <a:gd name="T8" fmla="*/ 2700 w 3281"/>
              <a:gd name="T9" fmla="*/ 225 h 3281"/>
              <a:gd name="T10" fmla="*/ 2833 w 3281"/>
              <a:gd name="T11" fmla="*/ 329 h 3281"/>
              <a:gd name="T12" fmla="*/ 2952 w 3281"/>
              <a:gd name="T13" fmla="*/ 448 h 3281"/>
              <a:gd name="T14" fmla="*/ 3056 w 3281"/>
              <a:gd name="T15" fmla="*/ 581 h 3281"/>
              <a:gd name="T16" fmla="*/ 3141 w 3281"/>
              <a:gd name="T17" fmla="*/ 728 h 3281"/>
              <a:gd name="T18" fmla="*/ 3208 w 3281"/>
              <a:gd name="T19" fmla="*/ 886 h 3281"/>
              <a:gd name="T20" fmla="*/ 3254 w 3281"/>
              <a:gd name="T21" fmla="*/ 1053 h 3281"/>
              <a:gd name="T22" fmla="*/ 3277 w 3281"/>
              <a:gd name="T23" fmla="*/ 1228 h 3281"/>
              <a:gd name="T24" fmla="*/ 3277 w 3281"/>
              <a:gd name="T25" fmla="*/ 1409 h 3281"/>
              <a:gd name="T26" fmla="*/ 3254 w 3281"/>
              <a:gd name="T27" fmla="*/ 1584 h 3281"/>
              <a:gd name="T28" fmla="*/ 3208 w 3281"/>
              <a:gd name="T29" fmla="*/ 1751 h 3281"/>
              <a:gd name="T30" fmla="*/ 3141 w 3281"/>
              <a:gd name="T31" fmla="*/ 1909 h 3281"/>
              <a:gd name="T32" fmla="*/ 3056 w 3281"/>
              <a:gd name="T33" fmla="*/ 2055 h 3281"/>
              <a:gd name="T34" fmla="*/ 2952 w 3281"/>
              <a:gd name="T35" fmla="*/ 2189 h 3281"/>
              <a:gd name="T36" fmla="*/ 2833 w 3281"/>
              <a:gd name="T37" fmla="*/ 2308 h 3281"/>
              <a:gd name="T38" fmla="*/ 2700 w 3281"/>
              <a:gd name="T39" fmla="*/ 2411 h 3281"/>
              <a:gd name="T40" fmla="*/ 2554 w 3281"/>
              <a:gd name="T41" fmla="*/ 2497 h 3281"/>
              <a:gd name="T42" fmla="*/ 2395 w 3281"/>
              <a:gd name="T43" fmla="*/ 2564 h 3281"/>
              <a:gd name="T44" fmla="*/ 2228 w 3281"/>
              <a:gd name="T45" fmla="*/ 2610 h 3281"/>
              <a:gd name="T46" fmla="*/ 2053 w 3281"/>
              <a:gd name="T47" fmla="*/ 2633 h 3281"/>
              <a:gd name="T48" fmla="*/ 1875 w 3281"/>
              <a:gd name="T49" fmla="*/ 2634 h 3281"/>
              <a:gd name="T50" fmla="*/ 1704 w 3281"/>
              <a:gd name="T51" fmla="*/ 2611 h 3281"/>
              <a:gd name="T52" fmla="*/ 1542 w 3281"/>
              <a:gd name="T53" fmla="*/ 2567 h 3281"/>
              <a:gd name="T54" fmla="*/ 1389 w 3281"/>
              <a:gd name="T55" fmla="*/ 2504 h 3281"/>
              <a:gd name="T56" fmla="*/ 1245 w 3281"/>
              <a:gd name="T57" fmla="*/ 2422 h 3281"/>
              <a:gd name="T58" fmla="*/ 271 w 3281"/>
              <a:gd name="T59" fmla="*/ 3281 h 3281"/>
              <a:gd name="T60" fmla="*/ 906 w 3281"/>
              <a:gd name="T61" fmla="*/ 2104 h 3281"/>
              <a:gd name="T62" fmla="*/ 816 w 3281"/>
              <a:gd name="T63" fmla="*/ 1966 h 3281"/>
              <a:gd name="T64" fmla="*/ 743 w 3281"/>
              <a:gd name="T65" fmla="*/ 1817 h 3281"/>
              <a:gd name="T66" fmla="*/ 689 w 3281"/>
              <a:gd name="T67" fmla="*/ 1659 h 3281"/>
              <a:gd name="T68" fmla="*/ 656 w 3281"/>
              <a:gd name="T69" fmla="*/ 1492 h 3281"/>
              <a:gd name="T70" fmla="*/ 645 w 3281"/>
              <a:gd name="T71" fmla="*/ 1318 h 3281"/>
              <a:gd name="T72" fmla="*/ 657 w 3281"/>
              <a:gd name="T73" fmla="*/ 1139 h 3281"/>
              <a:gd name="T74" fmla="*/ 692 w 3281"/>
              <a:gd name="T75" fmla="*/ 968 h 3281"/>
              <a:gd name="T76" fmla="*/ 748 w 3281"/>
              <a:gd name="T77" fmla="*/ 806 h 3281"/>
              <a:gd name="T78" fmla="*/ 824 w 3281"/>
              <a:gd name="T79" fmla="*/ 653 h 3281"/>
              <a:gd name="T80" fmla="*/ 920 w 3281"/>
              <a:gd name="T81" fmla="*/ 513 h 3281"/>
              <a:gd name="T82" fmla="*/ 1031 w 3281"/>
              <a:gd name="T83" fmla="*/ 387 h 3281"/>
              <a:gd name="T84" fmla="*/ 1157 w 3281"/>
              <a:gd name="T85" fmla="*/ 276 h 3281"/>
              <a:gd name="T86" fmla="*/ 1297 w 3281"/>
              <a:gd name="T87" fmla="*/ 180 h 3281"/>
              <a:gd name="T88" fmla="*/ 1450 w 3281"/>
              <a:gd name="T89" fmla="*/ 104 h 3281"/>
              <a:gd name="T90" fmla="*/ 1612 w 3281"/>
              <a:gd name="T91" fmla="*/ 47 h 3281"/>
              <a:gd name="T92" fmla="*/ 1784 w 3281"/>
              <a:gd name="T93" fmla="*/ 12 h 3281"/>
              <a:gd name="T94" fmla="*/ 1963 w 3281"/>
              <a:gd name="T95" fmla="*/ 0 h 32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281" h="3281">
                <a:moveTo>
                  <a:pt x="1963" y="0"/>
                </a:moveTo>
                <a:lnTo>
                  <a:pt x="2053" y="3"/>
                </a:lnTo>
                <a:lnTo>
                  <a:pt x="2142" y="12"/>
                </a:lnTo>
                <a:lnTo>
                  <a:pt x="2228" y="27"/>
                </a:lnTo>
                <a:lnTo>
                  <a:pt x="2313" y="47"/>
                </a:lnTo>
                <a:lnTo>
                  <a:pt x="2395" y="73"/>
                </a:lnTo>
                <a:lnTo>
                  <a:pt x="2475" y="104"/>
                </a:lnTo>
                <a:lnTo>
                  <a:pt x="2554" y="140"/>
                </a:lnTo>
                <a:lnTo>
                  <a:pt x="2628" y="180"/>
                </a:lnTo>
                <a:lnTo>
                  <a:pt x="2700" y="225"/>
                </a:lnTo>
                <a:lnTo>
                  <a:pt x="2768" y="276"/>
                </a:lnTo>
                <a:lnTo>
                  <a:pt x="2833" y="329"/>
                </a:lnTo>
                <a:lnTo>
                  <a:pt x="2894" y="387"/>
                </a:lnTo>
                <a:lnTo>
                  <a:pt x="2952" y="448"/>
                </a:lnTo>
                <a:lnTo>
                  <a:pt x="3005" y="513"/>
                </a:lnTo>
                <a:lnTo>
                  <a:pt x="3056" y="581"/>
                </a:lnTo>
                <a:lnTo>
                  <a:pt x="3101" y="653"/>
                </a:lnTo>
                <a:lnTo>
                  <a:pt x="3141" y="728"/>
                </a:lnTo>
                <a:lnTo>
                  <a:pt x="3177" y="806"/>
                </a:lnTo>
                <a:lnTo>
                  <a:pt x="3208" y="886"/>
                </a:lnTo>
                <a:lnTo>
                  <a:pt x="3234" y="968"/>
                </a:lnTo>
                <a:lnTo>
                  <a:pt x="3254" y="1053"/>
                </a:lnTo>
                <a:lnTo>
                  <a:pt x="3269" y="1139"/>
                </a:lnTo>
                <a:lnTo>
                  <a:pt x="3277" y="1228"/>
                </a:lnTo>
                <a:lnTo>
                  <a:pt x="3281" y="1318"/>
                </a:lnTo>
                <a:lnTo>
                  <a:pt x="3277" y="1409"/>
                </a:lnTo>
                <a:lnTo>
                  <a:pt x="3269" y="1497"/>
                </a:lnTo>
                <a:lnTo>
                  <a:pt x="3254" y="1584"/>
                </a:lnTo>
                <a:lnTo>
                  <a:pt x="3234" y="1669"/>
                </a:lnTo>
                <a:lnTo>
                  <a:pt x="3208" y="1751"/>
                </a:lnTo>
                <a:lnTo>
                  <a:pt x="3177" y="1831"/>
                </a:lnTo>
                <a:lnTo>
                  <a:pt x="3141" y="1909"/>
                </a:lnTo>
                <a:lnTo>
                  <a:pt x="3101" y="1984"/>
                </a:lnTo>
                <a:lnTo>
                  <a:pt x="3056" y="2055"/>
                </a:lnTo>
                <a:lnTo>
                  <a:pt x="3005" y="2124"/>
                </a:lnTo>
                <a:lnTo>
                  <a:pt x="2952" y="2189"/>
                </a:lnTo>
                <a:lnTo>
                  <a:pt x="2894" y="2250"/>
                </a:lnTo>
                <a:lnTo>
                  <a:pt x="2833" y="2308"/>
                </a:lnTo>
                <a:lnTo>
                  <a:pt x="2768" y="2361"/>
                </a:lnTo>
                <a:lnTo>
                  <a:pt x="2700" y="2411"/>
                </a:lnTo>
                <a:lnTo>
                  <a:pt x="2628" y="2457"/>
                </a:lnTo>
                <a:lnTo>
                  <a:pt x="2554" y="2497"/>
                </a:lnTo>
                <a:lnTo>
                  <a:pt x="2475" y="2533"/>
                </a:lnTo>
                <a:lnTo>
                  <a:pt x="2395" y="2564"/>
                </a:lnTo>
                <a:lnTo>
                  <a:pt x="2313" y="2589"/>
                </a:lnTo>
                <a:lnTo>
                  <a:pt x="2228" y="2610"/>
                </a:lnTo>
                <a:lnTo>
                  <a:pt x="2142" y="2624"/>
                </a:lnTo>
                <a:lnTo>
                  <a:pt x="2053" y="2633"/>
                </a:lnTo>
                <a:lnTo>
                  <a:pt x="1963" y="2636"/>
                </a:lnTo>
                <a:lnTo>
                  <a:pt x="1875" y="2634"/>
                </a:lnTo>
                <a:lnTo>
                  <a:pt x="1789" y="2625"/>
                </a:lnTo>
                <a:lnTo>
                  <a:pt x="1704" y="2611"/>
                </a:lnTo>
                <a:lnTo>
                  <a:pt x="1622" y="2592"/>
                </a:lnTo>
                <a:lnTo>
                  <a:pt x="1542" y="2567"/>
                </a:lnTo>
                <a:lnTo>
                  <a:pt x="1464" y="2538"/>
                </a:lnTo>
                <a:lnTo>
                  <a:pt x="1389" y="2504"/>
                </a:lnTo>
                <a:lnTo>
                  <a:pt x="1315" y="2465"/>
                </a:lnTo>
                <a:lnTo>
                  <a:pt x="1245" y="2422"/>
                </a:lnTo>
                <a:lnTo>
                  <a:pt x="1177" y="2375"/>
                </a:lnTo>
                <a:lnTo>
                  <a:pt x="271" y="3281"/>
                </a:lnTo>
                <a:lnTo>
                  <a:pt x="0" y="3010"/>
                </a:lnTo>
                <a:lnTo>
                  <a:pt x="906" y="2104"/>
                </a:lnTo>
                <a:lnTo>
                  <a:pt x="859" y="2036"/>
                </a:lnTo>
                <a:lnTo>
                  <a:pt x="816" y="1966"/>
                </a:lnTo>
                <a:lnTo>
                  <a:pt x="777" y="1892"/>
                </a:lnTo>
                <a:lnTo>
                  <a:pt x="743" y="1817"/>
                </a:lnTo>
                <a:lnTo>
                  <a:pt x="714" y="1739"/>
                </a:lnTo>
                <a:lnTo>
                  <a:pt x="689" y="1659"/>
                </a:lnTo>
                <a:lnTo>
                  <a:pt x="670" y="1576"/>
                </a:lnTo>
                <a:lnTo>
                  <a:pt x="656" y="1492"/>
                </a:lnTo>
                <a:lnTo>
                  <a:pt x="648" y="1406"/>
                </a:lnTo>
                <a:lnTo>
                  <a:pt x="645" y="1318"/>
                </a:lnTo>
                <a:lnTo>
                  <a:pt x="648" y="1228"/>
                </a:lnTo>
                <a:lnTo>
                  <a:pt x="657" y="1139"/>
                </a:lnTo>
                <a:lnTo>
                  <a:pt x="671" y="1053"/>
                </a:lnTo>
                <a:lnTo>
                  <a:pt x="692" y="968"/>
                </a:lnTo>
                <a:lnTo>
                  <a:pt x="717" y="886"/>
                </a:lnTo>
                <a:lnTo>
                  <a:pt x="748" y="806"/>
                </a:lnTo>
                <a:lnTo>
                  <a:pt x="784" y="728"/>
                </a:lnTo>
                <a:lnTo>
                  <a:pt x="824" y="653"/>
                </a:lnTo>
                <a:lnTo>
                  <a:pt x="870" y="581"/>
                </a:lnTo>
                <a:lnTo>
                  <a:pt x="920" y="513"/>
                </a:lnTo>
                <a:lnTo>
                  <a:pt x="973" y="448"/>
                </a:lnTo>
                <a:lnTo>
                  <a:pt x="1031" y="387"/>
                </a:lnTo>
                <a:lnTo>
                  <a:pt x="1092" y="329"/>
                </a:lnTo>
                <a:lnTo>
                  <a:pt x="1157" y="276"/>
                </a:lnTo>
                <a:lnTo>
                  <a:pt x="1226" y="225"/>
                </a:lnTo>
                <a:lnTo>
                  <a:pt x="1297" y="180"/>
                </a:lnTo>
                <a:lnTo>
                  <a:pt x="1372" y="140"/>
                </a:lnTo>
                <a:lnTo>
                  <a:pt x="1450" y="104"/>
                </a:lnTo>
                <a:lnTo>
                  <a:pt x="1530" y="73"/>
                </a:lnTo>
                <a:lnTo>
                  <a:pt x="1612" y="47"/>
                </a:lnTo>
                <a:lnTo>
                  <a:pt x="1697" y="27"/>
                </a:lnTo>
                <a:lnTo>
                  <a:pt x="1784" y="12"/>
                </a:lnTo>
                <a:lnTo>
                  <a:pt x="1872" y="3"/>
                </a:lnTo>
                <a:lnTo>
                  <a:pt x="1963" y="0"/>
                </a:lnTo>
                <a:close/>
              </a:path>
            </a:pathLst>
          </a:custGeom>
          <a:solidFill>
            <a:schemeClr val="accent5">
              <a:lumMod val="20000"/>
              <a:lumOff val="80000"/>
            </a:schemeClr>
          </a:solidFill>
          <a:ln w="0">
            <a:solidFill>
              <a:srgbClr val="BFFF9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4" name="Freeform 6"/>
          <xdr:cNvSpPr>
            <a:spLocks/>
          </xdr:cNvSpPr>
        </xdr:nvSpPr>
        <xdr:spPr bwMode="auto">
          <a:xfrm>
            <a:off x="326" y="26"/>
            <a:ext cx="18" cy="18"/>
          </a:xfrm>
          <a:custGeom>
            <a:avLst/>
            <a:gdLst>
              <a:gd name="T0" fmla="*/ 1102 w 2043"/>
              <a:gd name="T1" fmla="*/ 3 h 2043"/>
              <a:gd name="T2" fmla="*/ 1256 w 2043"/>
              <a:gd name="T3" fmla="*/ 27 h 2043"/>
              <a:gd name="T4" fmla="*/ 1402 w 2043"/>
              <a:gd name="T5" fmla="*/ 73 h 2043"/>
              <a:gd name="T6" fmla="*/ 1537 w 2043"/>
              <a:gd name="T7" fmla="*/ 139 h 2043"/>
              <a:gd name="T8" fmla="*/ 1661 w 2043"/>
              <a:gd name="T9" fmla="*/ 224 h 2043"/>
              <a:gd name="T10" fmla="*/ 1770 w 2043"/>
              <a:gd name="T11" fmla="*/ 326 h 2043"/>
              <a:gd name="T12" fmla="*/ 1863 w 2043"/>
              <a:gd name="T13" fmla="*/ 442 h 2043"/>
              <a:gd name="T14" fmla="*/ 1939 w 2043"/>
              <a:gd name="T15" fmla="*/ 573 h 2043"/>
              <a:gd name="T16" fmla="*/ 1995 w 2043"/>
              <a:gd name="T17" fmla="*/ 713 h 2043"/>
              <a:gd name="T18" fmla="*/ 2031 w 2043"/>
              <a:gd name="T19" fmla="*/ 863 h 2043"/>
              <a:gd name="T20" fmla="*/ 2043 w 2043"/>
              <a:gd name="T21" fmla="*/ 1021 h 2043"/>
              <a:gd name="T22" fmla="*/ 2031 w 2043"/>
              <a:gd name="T23" fmla="*/ 1180 h 2043"/>
              <a:gd name="T24" fmla="*/ 1995 w 2043"/>
              <a:gd name="T25" fmla="*/ 1330 h 2043"/>
              <a:gd name="T26" fmla="*/ 1939 w 2043"/>
              <a:gd name="T27" fmla="*/ 1470 h 2043"/>
              <a:gd name="T28" fmla="*/ 1863 w 2043"/>
              <a:gd name="T29" fmla="*/ 1600 h 2043"/>
              <a:gd name="T30" fmla="*/ 1770 w 2043"/>
              <a:gd name="T31" fmla="*/ 1717 h 2043"/>
              <a:gd name="T32" fmla="*/ 1661 w 2043"/>
              <a:gd name="T33" fmla="*/ 1819 h 2043"/>
              <a:gd name="T34" fmla="*/ 1537 w 2043"/>
              <a:gd name="T35" fmla="*/ 1903 h 2043"/>
              <a:gd name="T36" fmla="*/ 1402 w 2043"/>
              <a:gd name="T37" fmla="*/ 1970 h 2043"/>
              <a:gd name="T38" fmla="*/ 1256 w 2043"/>
              <a:gd name="T39" fmla="*/ 2016 h 2043"/>
              <a:gd name="T40" fmla="*/ 1102 w 2043"/>
              <a:gd name="T41" fmla="*/ 2040 h 2043"/>
              <a:gd name="T42" fmla="*/ 941 w 2043"/>
              <a:gd name="T43" fmla="*/ 2040 h 2043"/>
              <a:gd name="T44" fmla="*/ 787 w 2043"/>
              <a:gd name="T45" fmla="*/ 2016 h 2043"/>
              <a:gd name="T46" fmla="*/ 642 w 2043"/>
              <a:gd name="T47" fmla="*/ 1970 h 2043"/>
              <a:gd name="T48" fmla="*/ 506 w 2043"/>
              <a:gd name="T49" fmla="*/ 1903 h 2043"/>
              <a:gd name="T50" fmla="*/ 382 w 2043"/>
              <a:gd name="T51" fmla="*/ 1819 h 2043"/>
              <a:gd name="T52" fmla="*/ 273 w 2043"/>
              <a:gd name="T53" fmla="*/ 1717 h 2043"/>
              <a:gd name="T54" fmla="*/ 180 w 2043"/>
              <a:gd name="T55" fmla="*/ 1600 h 2043"/>
              <a:gd name="T56" fmla="*/ 104 w 2043"/>
              <a:gd name="T57" fmla="*/ 1470 h 2043"/>
              <a:gd name="T58" fmla="*/ 47 w 2043"/>
              <a:gd name="T59" fmla="*/ 1330 h 2043"/>
              <a:gd name="T60" fmla="*/ 12 w 2043"/>
              <a:gd name="T61" fmla="*/ 1180 h 2043"/>
              <a:gd name="T62" fmla="*/ 0 w 2043"/>
              <a:gd name="T63" fmla="*/ 1021 h 2043"/>
              <a:gd name="T64" fmla="*/ 12 w 2043"/>
              <a:gd name="T65" fmla="*/ 863 h 2043"/>
              <a:gd name="T66" fmla="*/ 47 w 2043"/>
              <a:gd name="T67" fmla="*/ 713 h 2043"/>
              <a:gd name="T68" fmla="*/ 104 w 2043"/>
              <a:gd name="T69" fmla="*/ 573 h 2043"/>
              <a:gd name="T70" fmla="*/ 180 w 2043"/>
              <a:gd name="T71" fmla="*/ 442 h 2043"/>
              <a:gd name="T72" fmla="*/ 273 w 2043"/>
              <a:gd name="T73" fmla="*/ 326 h 2043"/>
              <a:gd name="T74" fmla="*/ 382 w 2043"/>
              <a:gd name="T75" fmla="*/ 224 h 2043"/>
              <a:gd name="T76" fmla="*/ 506 w 2043"/>
              <a:gd name="T77" fmla="*/ 139 h 2043"/>
              <a:gd name="T78" fmla="*/ 642 w 2043"/>
              <a:gd name="T79" fmla="*/ 73 h 2043"/>
              <a:gd name="T80" fmla="*/ 787 w 2043"/>
              <a:gd name="T81" fmla="*/ 27 h 2043"/>
              <a:gd name="T82" fmla="*/ 941 w 2043"/>
              <a:gd name="T83" fmla="*/ 3 h 20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2043" h="2043">
                <a:moveTo>
                  <a:pt x="1022" y="0"/>
                </a:moveTo>
                <a:lnTo>
                  <a:pt x="1102" y="3"/>
                </a:lnTo>
                <a:lnTo>
                  <a:pt x="1180" y="12"/>
                </a:lnTo>
                <a:lnTo>
                  <a:pt x="1256" y="27"/>
                </a:lnTo>
                <a:lnTo>
                  <a:pt x="1330" y="48"/>
                </a:lnTo>
                <a:lnTo>
                  <a:pt x="1402" y="73"/>
                </a:lnTo>
                <a:lnTo>
                  <a:pt x="1471" y="104"/>
                </a:lnTo>
                <a:lnTo>
                  <a:pt x="1537" y="139"/>
                </a:lnTo>
                <a:lnTo>
                  <a:pt x="1601" y="180"/>
                </a:lnTo>
                <a:lnTo>
                  <a:pt x="1661" y="224"/>
                </a:lnTo>
                <a:lnTo>
                  <a:pt x="1717" y="273"/>
                </a:lnTo>
                <a:lnTo>
                  <a:pt x="1770" y="326"/>
                </a:lnTo>
                <a:lnTo>
                  <a:pt x="1819" y="382"/>
                </a:lnTo>
                <a:lnTo>
                  <a:pt x="1863" y="442"/>
                </a:lnTo>
                <a:lnTo>
                  <a:pt x="1904" y="506"/>
                </a:lnTo>
                <a:lnTo>
                  <a:pt x="1939" y="573"/>
                </a:lnTo>
                <a:lnTo>
                  <a:pt x="1970" y="642"/>
                </a:lnTo>
                <a:lnTo>
                  <a:pt x="1995" y="713"/>
                </a:lnTo>
                <a:lnTo>
                  <a:pt x="2016" y="787"/>
                </a:lnTo>
                <a:lnTo>
                  <a:pt x="2031" y="863"/>
                </a:lnTo>
                <a:lnTo>
                  <a:pt x="2040" y="941"/>
                </a:lnTo>
                <a:lnTo>
                  <a:pt x="2043" y="1021"/>
                </a:lnTo>
                <a:lnTo>
                  <a:pt x="2040" y="1102"/>
                </a:lnTo>
                <a:lnTo>
                  <a:pt x="2031" y="1180"/>
                </a:lnTo>
                <a:lnTo>
                  <a:pt x="2016" y="1256"/>
                </a:lnTo>
                <a:lnTo>
                  <a:pt x="1995" y="1330"/>
                </a:lnTo>
                <a:lnTo>
                  <a:pt x="1970" y="1401"/>
                </a:lnTo>
                <a:lnTo>
                  <a:pt x="1939" y="1470"/>
                </a:lnTo>
                <a:lnTo>
                  <a:pt x="1904" y="1537"/>
                </a:lnTo>
                <a:lnTo>
                  <a:pt x="1863" y="1600"/>
                </a:lnTo>
                <a:lnTo>
                  <a:pt x="1819" y="1661"/>
                </a:lnTo>
                <a:lnTo>
                  <a:pt x="1770" y="1717"/>
                </a:lnTo>
                <a:lnTo>
                  <a:pt x="1717" y="1770"/>
                </a:lnTo>
                <a:lnTo>
                  <a:pt x="1661" y="1819"/>
                </a:lnTo>
                <a:lnTo>
                  <a:pt x="1601" y="1863"/>
                </a:lnTo>
                <a:lnTo>
                  <a:pt x="1537" y="1903"/>
                </a:lnTo>
                <a:lnTo>
                  <a:pt x="1471" y="1939"/>
                </a:lnTo>
                <a:lnTo>
                  <a:pt x="1402" y="1970"/>
                </a:lnTo>
                <a:lnTo>
                  <a:pt x="1330" y="1995"/>
                </a:lnTo>
                <a:lnTo>
                  <a:pt x="1256" y="2016"/>
                </a:lnTo>
                <a:lnTo>
                  <a:pt x="1180" y="2031"/>
                </a:lnTo>
                <a:lnTo>
                  <a:pt x="1102" y="2040"/>
                </a:lnTo>
                <a:lnTo>
                  <a:pt x="1022" y="2043"/>
                </a:lnTo>
                <a:lnTo>
                  <a:pt x="941" y="2040"/>
                </a:lnTo>
                <a:lnTo>
                  <a:pt x="863" y="2031"/>
                </a:lnTo>
                <a:lnTo>
                  <a:pt x="787" y="2016"/>
                </a:lnTo>
                <a:lnTo>
                  <a:pt x="713" y="1995"/>
                </a:lnTo>
                <a:lnTo>
                  <a:pt x="642" y="1970"/>
                </a:lnTo>
                <a:lnTo>
                  <a:pt x="573" y="1939"/>
                </a:lnTo>
                <a:lnTo>
                  <a:pt x="506" y="1903"/>
                </a:lnTo>
                <a:lnTo>
                  <a:pt x="443" y="1863"/>
                </a:lnTo>
                <a:lnTo>
                  <a:pt x="382" y="1819"/>
                </a:lnTo>
                <a:lnTo>
                  <a:pt x="326" y="1770"/>
                </a:lnTo>
                <a:lnTo>
                  <a:pt x="273" y="1717"/>
                </a:lnTo>
                <a:lnTo>
                  <a:pt x="224" y="1661"/>
                </a:lnTo>
                <a:lnTo>
                  <a:pt x="180" y="1600"/>
                </a:lnTo>
                <a:lnTo>
                  <a:pt x="139" y="1537"/>
                </a:lnTo>
                <a:lnTo>
                  <a:pt x="104" y="1470"/>
                </a:lnTo>
                <a:lnTo>
                  <a:pt x="73" y="1401"/>
                </a:lnTo>
                <a:lnTo>
                  <a:pt x="47" y="1330"/>
                </a:lnTo>
                <a:lnTo>
                  <a:pt x="27" y="1256"/>
                </a:lnTo>
                <a:lnTo>
                  <a:pt x="12" y="1180"/>
                </a:lnTo>
                <a:lnTo>
                  <a:pt x="3" y="1102"/>
                </a:lnTo>
                <a:lnTo>
                  <a:pt x="0" y="1021"/>
                </a:lnTo>
                <a:lnTo>
                  <a:pt x="3" y="941"/>
                </a:lnTo>
                <a:lnTo>
                  <a:pt x="12" y="863"/>
                </a:lnTo>
                <a:lnTo>
                  <a:pt x="27" y="787"/>
                </a:lnTo>
                <a:lnTo>
                  <a:pt x="47" y="713"/>
                </a:lnTo>
                <a:lnTo>
                  <a:pt x="73" y="642"/>
                </a:lnTo>
                <a:lnTo>
                  <a:pt x="104" y="573"/>
                </a:lnTo>
                <a:lnTo>
                  <a:pt x="139" y="506"/>
                </a:lnTo>
                <a:lnTo>
                  <a:pt x="180" y="442"/>
                </a:lnTo>
                <a:lnTo>
                  <a:pt x="224" y="382"/>
                </a:lnTo>
                <a:lnTo>
                  <a:pt x="273" y="326"/>
                </a:lnTo>
                <a:lnTo>
                  <a:pt x="326" y="273"/>
                </a:lnTo>
                <a:lnTo>
                  <a:pt x="382" y="224"/>
                </a:lnTo>
                <a:lnTo>
                  <a:pt x="443" y="180"/>
                </a:lnTo>
                <a:lnTo>
                  <a:pt x="506" y="139"/>
                </a:lnTo>
                <a:lnTo>
                  <a:pt x="573" y="104"/>
                </a:lnTo>
                <a:lnTo>
                  <a:pt x="642" y="73"/>
                </a:lnTo>
                <a:lnTo>
                  <a:pt x="713" y="48"/>
                </a:lnTo>
                <a:lnTo>
                  <a:pt x="787" y="27"/>
                </a:lnTo>
                <a:lnTo>
                  <a:pt x="863" y="12"/>
                </a:lnTo>
                <a:lnTo>
                  <a:pt x="941" y="3"/>
                </a:lnTo>
                <a:lnTo>
                  <a:pt x="1022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45" name="Freeform 7"/>
          <xdr:cNvSpPr>
            <a:spLocks/>
          </xdr:cNvSpPr>
        </xdr:nvSpPr>
        <xdr:spPr bwMode="auto">
          <a:xfrm>
            <a:off x="329" y="32"/>
            <a:ext cx="4" cy="12"/>
          </a:xfrm>
          <a:custGeom>
            <a:avLst/>
            <a:gdLst>
              <a:gd name="T0" fmla="*/ 321 w 482"/>
              <a:gd name="T1" fmla="*/ 0 h 1315"/>
              <a:gd name="T2" fmla="*/ 482 w 482"/>
              <a:gd name="T3" fmla="*/ 0 h 1315"/>
              <a:gd name="T4" fmla="*/ 482 w 482"/>
              <a:gd name="T5" fmla="*/ 1315 h 1315"/>
              <a:gd name="T6" fmla="*/ 414 w 482"/>
              <a:gd name="T7" fmla="*/ 1298 h 1315"/>
              <a:gd name="T8" fmla="*/ 347 w 482"/>
              <a:gd name="T9" fmla="*/ 1277 h 1315"/>
              <a:gd name="T10" fmla="*/ 282 w 482"/>
              <a:gd name="T11" fmla="*/ 1251 h 1315"/>
              <a:gd name="T12" fmla="*/ 282 w 482"/>
              <a:gd name="T13" fmla="*/ 360 h 1315"/>
              <a:gd name="T14" fmla="*/ 0 w 482"/>
              <a:gd name="T15" fmla="*/ 360 h 1315"/>
              <a:gd name="T16" fmla="*/ 0 w 482"/>
              <a:gd name="T17" fmla="*/ 217 h 1315"/>
              <a:gd name="T18" fmla="*/ 51 w 482"/>
              <a:gd name="T19" fmla="*/ 216 h 1315"/>
              <a:gd name="T20" fmla="*/ 97 w 482"/>
              <a:gd name="T21" fmla="*/ 212 h 1315"/>
              <a:gd name="T22" fmla="*/ 139 w 482"/>
              <a:gd name="T23" fmla="*/ 205 h 1315"/>
              <a:gd name="T24" fmla="*/ 176 w 482"/>
              <a:gd name="T25" fmla="*/ 197 h 1315"/>
              <a:gd name="T26" fmla="*/ 208 w 482"/>
              <a:gd name="T27" fmla="*/ 185 h 1315"/>
              <a:gd name="T28" fmla="*/ 236 w 482"/>
              <a:gd name="T29" fmla="*/ 172 h 1315"/>
              <a:gd name="T30" fmla="*/ 256 w 482"/>
              <a:gd name="T31" fmla="*/ 157 h 1315"/>
              <a:gd name="T32" fmla="*/ 273 w 482"/>
              <a:gd name="T33" fmla="*/ 139 h 1315"/>
              <a:gd name="T34" fmla="*/ 288 w 482"/>
              <a:gd name="T35" fmla="*/ 118 h 1315"/>
              <a:gd name="T36" fmla="*/ 300 w 482"/>
              <a:gd name="T37" fmla="*/ 93 h 1315"/>
              <a:gd name="T38" fmla="*/ 310 w 482"/>
              <a:gd name="T39" fmla="*/ 66 h 1315"/>
              <a:gd name="T40" fmla="*/ 317 w 482"/>
              <a:gd name="T41" fmla="*/ 34 h 1315"/>
              <a:gd name="T42" fmla="*/ 321 w 482"/>
              <a:gd name="T43" fmla="*/ 0 h 1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82" h="1315">
                <a:moveTo>
                  <a:pt x="321" y="0"/>
                </a:moveTo>
                <a:lnTo>
                  <a:pt x="482" y="0"/>
                </a:lnTo>
                <a:lnTo>
                  <a:pt x="482" y="1315"/>
                </a:lnTo>
                <a:lnTo>
                  <a:pt x="414" y="1298"/>
                </a:lnTo>
                <a:lnTo>
                  <a:pt x="347" y="1277"/>
                </a:lnTo>
                <a:lnTo>
                  <a:pt x="282" y="1251"/>
                </a:lnTo>
                <a:lnTo>
                  <a:pt x="282" y="360"/>
                </a:lnTo>
                <a:lnTo>
                  <a:pt x="0" y="360"/>
                </a:lnTo>
                <a:lnTo>
                  <a:pt x="0" y="217"/>
                </a:lnTo>
                <a:lnTo>
                  <a:pt x="51" y="216"/>
                </a:lnTo>
                <a:lnTo>
                  <a:pt x="97" y="212"/>
                </a:lnTo>
                <a:lnTo>
                  <a:pt x="139" y="205"/>
                </a:lnTo>
                <a:lnTo>
                  <a:pt x="176" y="197"/>
                </a:lnTo>
                <a:lnTo>
                  <a:pt x="208" y="185"/>
                </a:lnTo>
                <a:lnTo>
                  <a:pt x="236" y="172"/>
                </a:lnTo>
                <a:lnTo>
                  <a:pt x="256" y="157"/>
                </a:lnTo>
                <a:lnTo>
                  <a:pt x="273" y="139"/>
                </a:lnTo>
                <a:lnTo>
                  <a:pt x="288" y="118"/>
                </a:lnTo>
                <a:lnTo>
                  <a:pt x="300" y="93"/>
                </a:lnTo>
                <a:lnTo>
                  <a:pt x="310" y="66"/>
                </a:lnTo>
                <a:lnTo>
                  <a:pt x="317" y="34"/>
                </a:lnTo>
                <a:lnTo>
                  <a:pt x="321" y="0"/>
                </a:lnTo>
                <a:close/>
              </a:path>
            </a:pathLst>
          </a:custGeom>
          <a:solidFill>
            <a:schemeClr val="accent5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6" name="Freeform 8"/>
          <xdr:cNvSpPr>
            <a:spLocks noEditPoints="1"/>
          </xdr:cNvSpPr>
        </xdr:nvSpPr>
        <xdr:spPr bwMode="auto">
          <a:xfrm>
            <a:off x="337" y="32"/>
            <a:ext cx="7" cy="11"/>
          </a:xfrm>
          <a:custGeom>
            <a:avLst/>
            <a:gdLst>
              <a:gd name="T0" fmla="*/ 434 w 793"/>
              <a:gd name="T1" fmla="*/ 160 h 1332"/>
              <a:gd name="T2" fmla="*/ 344 w 793"/>
              <a:gd name="T3" fmla="*/ 196 h 1332"/>
              <a:gd name="T4" fmla="*/ 278 w 793"/>
              <a:gd name="T5" fmla="*/ 262 h 1332"/>
              <a:gd name="T6" fmla="*/ 248 w 793"/>
              <a:gd name="T7" fmla="*/ 350 h 1332"/>
              <a:gd name="T8" fmla="*/ 255 w 793"/>
              <a:gd name="T9" fmla="*/ 457 h 1332"/>
              <a:gd name="T10" fmla="*/ 304 w 793"/>
              <a:gd name="T11" fmla="*/ 542 h 1332"/>
              <a:gd name="T12" fmla="*/ 395 w 793"/>
              <a:gd name="T13" fmla="*/ 612 h 1332"/>
              <a:gd name="T14" fmla="*/ 462 w 793"/>
              <a:gd name="T15" fmla="*/ 646 h 1332"/>
              <a:gd name="T16" fmla="*/ 576 w 793"/>
              <a:gd name="T17" fmla="*/ 696 h 1332"/>
              <a:gd name="T18" fmla="*/ 690 w 793"/>
              <a:gd name="T19" fmla="*/ 639 h 1332"/>
              <a:gd name="T20" fmla="*/ 751 w 793"/>
              <a:gd name="T21" fmla="*/ 528 h 1332"/>
              <a:gd name="T22" fmla="*/ 769 w 793"/>
              <a:gd name="T23" fmla="*/ 398 h 1332"/>
              <a:gd name="T24" fmla="*/ 751 w 793"/>
              <a:gd name="T25" fmla="*/ 301 h 1332"/>
              <a:gd name="T26" fmla="*/ 699 w 793"/>
              <a:gd name="T27" fmla="*/ 223 h 1332"/>
              <a:gd name="T28" fmla="*/ 616 w 793"/>
              <a:gd name="T29" fmla="*/ 170 h 1332"/>
              <a:gd name="T30" fmla="*/ 505 w 793"/>
              <a:gd name="T31" fmla="*/ 153 h 1332"/>
              <a:gd name="T32" fmla="*/ 612 w 793"/>
              <a:gd name="T33" fmla="*/ 8 h 1332"/>
              <a:gd name="T34" fmla="*/ 749 w 793"/>
              <a:gd name="T35" fmla="*/ 50 h 1332"/>
              <a:gd name="T36" fmla="*/ 790 w 793"/>
              <a:gd name="T37" fmla="*/ 269 h 1332"/>
              <a:gd name="T38" fmla="*/ 781 w 793"/>
              <a:gd name="T39" fmla="*/ 500 h 1332"/>
              <a:gd name="T40" fmla="*/ 723 w 793"/>
              <a:gd name="T41" fmla="*/ 717 h 1332"/>
              <a:gd name="T42" fmla="*/ 621 w 793"/>
              <a:gd name="T43" fmla="*/ 912 h 1332"/>
              <a:gd name="T44" fmla="*/ 589 w 793"/>
              <a:gd name="T45" fmla="*/ 895 h 1332"/>
              <a:gd name="T46" fmla="*/ 480 w 793"/>
              <a:gd name="T47" fmla="*/ 850 h 1332"/>
              <a:gd name="T48" fmla="*/ 355 w 793"/>
              <a:gd name="T49" fmla="*/ 836 h 1332"/>
              <a:gd name="T50" fmla="*/ 275 w 793"/>
              <a:gd name="T51" fmla="*/ 920 h 1332"/>
              <a:gd name="T52" fmla="*/ 226 w 793"/>
              <a:gd name="T53" fmla="*/ 1025 h 1332"/>
              <a:gd name="T54" fmla="*/ 209 w 793"/>
              <a:gd name="T55" fmla="*/ 1145 h 1332"/>
              <a:gd name="T56" fmla="*/ 227 w 793"/>
              <a:gd name="T57" fmla="*/ 1259 h 1332"/>
              <a:gd name="T58" fmla="*/ 31 w 793"/>
              <a:gd name="T59" fmla="*/ 1332 h 1332"/>
              <a:gd name="T60" fmla="*/ 2 w 793"/>
              <a:gd name="T61" fmla="*/ 1205 h 1332"/>
              <a:gd name="T62" fmla="*/ 10 w 793"/>
              <a:gd name="T63" fmla="*/ 1063 h 1332"/>
              <a:gd name="T64" fmla="*/ 67 w 793"/>
              <a:gd name="T65" fmla="*/ 928 h 1332"/>
              <a:gd name="T66" fmla="*/ 149 w 793"/>
              <a:gd name="T67" fmla="*/ 833 h 1332"/>
              <a:gd name="T68" fmla="*/ 262 w 793"/>
              <a:gd name="T69" fmla="*/ 760 h 1332"/>
              <a:gd name="T70" fmla="*/ 180 w 793"/>
              <a:gd name="T71" fmla="*/ 698 h 1332"/>
              <a:gd name="T72" fmla="*/ 92 w 793"/>
              <a:gd name="T73" fmla="*/ 607 h 1332"/>
              <a:gd name="T74" fmla="*/ 46 w 793"/>
              <a:gd name="T75" fmla="*/ 498 h 1332"/>
              <a:gd name="T76" fmla="*/ 40 w 793"/>
              <a:gd name="T77" fmla="*/ 360 h 1332"/>
              <a:gd name="T78" fmla="*/ 80 w 793"/>
              <a:gd name="T79" fmla="*/ 227 h 1332"/>
              <a:gd name="T80" fmla="*/ 170 w 793"/>
              <a:gd name="T81" fmla="*/ 117 h 1332"/>
              <a:gd name="T82" fmla="*/ 297 w 793"/>
              <a:gd name="T83" fmla="*/ 38 h 1332"/>
              <a:gd name="T84" fmla="*/ 449 w 793"/>
              <a:gd name="T85" fmla="*/ 2 h 13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93" h="1332">
                <a:moveTo>
                  <a:pt x="505" y="153"/>
                </a:moveTo>
                <a:lnTo>
                  <a:pt x="468" y="155"/>
                </a:lnTo>
                <a:lnTo>
                  <a:pt x="434" y="160"/>
                </a:lnTo>
                <a:lnTo>
                  <a:pt x="402" y="169"/>
                </a:lnTo>
                <a:lnTo>
                  <a:pt x="372" y="181"/>
                </a:lnTo>
                <a:lnTo>
                  <a:pt x="344" y="196"/>
                </a:lnTo>
                <a:lnTo>
                  <a:pt x="319" y="216"/>
                </a:lnTo>
                <a:lnTo>
                  <a:pt x="297" y="238"/>
                </a:lnTo>
                <a:lnTo>
                  <a:pt x="278" y="262"/>
                </a:lnTo>
                <a:lnTo>
                  <a:pt x="264" y="289"/>
                </a:lnTo>
                <a:lnTo>
                  <a:pt x="254" y="318"/>
                </a:lnTo>
                <a:lnTo>
                  <a:pt x="248" y="350"/>
                </a:lnTo>
                <a:lnTo>
                  <a:pt x="246" y="385"/>
                </a:lnTo>
                <a:lnTo>
                  <a:pt x="248" y="422"/>
                </a:lnTo>
                <a:lnTo>
                  <a:pt x="255" y="457"/>
                </a:lnTo>
                <a:lnTo>
                  <a:pt x="266" y="488"/>
                </a:lnTo>
                <a:lnTo>
                  <a:pt x="283" y="516"/>
                </a:lnTo>
                <a:lnTo>
                  <a:pt x="304" y="542"/>
                </a:lnTo>
                <a:lnTo>
                  <a:pt x="330" y="566"/>
                </a:lnTo>
                <a:lnTo>
                  <a:pt x="360" y="590"/>
                </a:lnTo>
                <a:lnTo>
                  <a:pt x="395" y="612"/>
                </a:lnTo>
                <a:lnTo>
                  <a:pt x="413" y="621"/>
                </a:lnTo>
                <a:lnTo>
                  <a:pt x="435" y="633"/>
                </a:lnTo>
                <a:lnTo>
                  <a:pt x="462" y="646"/>
                </a:lnTo>
                <a:lnTo>
                  <a:pt x="493" y="661"/>
                </a:lnTo>
                <a:lnTo>
                  <a:pt x="536" y="680"/>
                </a:lnTo>
                <a:lnTo>
                  <a:pt x="576" y="696"/>
                </a:lnTo>
                <a:lnTo>
                  <a:pt x="613" y="709"/>
                </a:lnTo>
                <a:lnTo>
                  <a:pt x="655" y="674"/>
                </a:lnTo>
                <a:lnTo>
                  <a:pt x="690" y="639"/>
                </a:lnTo>
                <a:lnTo>
                  <a:pt x="717" y="603"/>
                </a:lnTo>
                <a:lnTo>
                  <a:pt x="737" y="566"/>
                </a:lnTo>
                <a:lnTo>
                  <a:pt x="751" y="528"/>
                </a:lnTo>
                <a:lnTo>
                  <a:pt x="761" y="487"/>
                </a:lnTo>
                <a:lnTo>
                  <a:pt x="767" y="444"/>
                </a:lnTo>
                <a:lnTo>
                  <a:pt x="769" y="398"/>
                </a:lnTo>
                <a:lnTo>
                  <a:pt x="767" y="363"/>
                </a:lnTo>
                <a:lnTo>
                  <a:pt x="761" y="331"/>
                </a:lnTo>
                <a:lnTo>
                  <a:pt x="751" y="301"/>
                </a:lnTo>
                <a:lnTo>
                  <a:pt x="738" y="273"/>
                </a:lnTo>
                <a:lnTo>
                  <a:pt x="720" y="247"/>
                </a:lnTo>
                <a:lnTo>
                  <a:pt x="699" y="223"/>
                </a:lnTo>
                <a:lnTo>
                  <a:pt x="674" y="202"/>
                </a:lnTo>
                <a:lnTo>
                  <a:pt x="646" y="184"/>
                </a:lnTo>
                <a:lnTo>
                  <a:pt x="616" y="170"/>
                </a:lnTo>
                <a:lnTo>
                  <a:pt x="582" y="161"/>
                </a:lnTo>
                <a:lnTo>
                  <a:pt x="545" y="155"/>
                </a:lnTo>
                <a:lnTo>
                  <a:pt x="505" y="153"/>
                </a:lnTo>
                <a:close/>
                <a:moveTo>
                  <a:pt x="506" y="0"/>
                </a:moveTo>
                <a:lnTo>
                  <a:pt x="561" y="2"/>
                </a:lnTo>
                <a:lnTo>
                  <a:pt x="612" y="8"/>
                </a:lnTo>
                <a:lnTo>
                  <a:pt x="661" y="18"/>
                </a:lnTo>
                <a:lnTo>
                  <a:pt x="706" y="33"/>
                </a:lnTo>
                <a:lnTo>
                  <a:pt x="749" y="50"/>
                </a:lnTo>
                <a:lnTo>
                  <a:pt x="768" y="121"/>
                </a:lnTo>
                <a:lnTo>
                  <a:pt x="781" y="194"/>
                </a:lnTo>
                <a:lnTo>
                  <a:pt x="790" y="269"/>
                </a:lnTo>
                <a:lnTo>
                  <a:pt x="793" y="345"/>
                </a:lnTo>
                <a:lnTo>
                  <a:pt x="790" y="424"/>
                </a:lnTo>
                <a:lnTo>
                  <a:pt x="781" y="500"/>
                </a:lnTo>
                <a:lnTo>
                  <a:pt x="767" y="574"/>
                </a:lnTo>
                <a:lnTo>
                  <a:pt x="748" y="647"/>
                </a:lnTo>
                <a:lnTo>
                  <a:pt x="723" y="717"/>
                </a:lnTo>
                <a:lnTo>
                  <a:pt x="694" y="785"/>
                </a:lnTo>
                <a:lnTo>
                  <a:pt x="660" y="850"/>
                </a:lnTo>
                <a:lnTo>
                  <a:pt x="621" y="912"/>
                </a:lnTo>
                <a:lnTo>
                  <a:pt x="618" y="910"/>
                </a:lnTo>
                <a:lnTo>
                  <a:pt x="616" y="909"/>
                </a:lnTo>
                <a:lnTo>
                  <a:pt x="589" y="895"/>
                </a:lnTo>
                <a:lnTo>
                  <a:pt x="558" y="881"/>
                </a:lnTo>
                <a:lnTo>
                  <a:pt x="521" y="866"/>
                </a:lnTo>
                <a:lnTo>
                  <a:pt x="480" y="850"/>
                </a:lnTo>
                <a:lnTo>
                  <a:pt x="436" y="832"/>
                </a:lnTo>
                <a:lnTo>
                  <a:pt x="388" y="812"/>
                </a:lnTo>
                <a:lnTo>
                  <a:pt x="355" y="836"/>
                </a:lnTo>
                <a:lnTo>
                  <a:pt x="326" y="862"/>
                </a:lnTo>
                <a:lnTo>
                  <a:pt x="299" y="890"/>
                </a:lnTo>
                <a:lnTo>
                  <a:pt x="275" y="920"/>
                </a:lnTo>
                <a:lnTo>
                  <a:pt x="255" y="954"/>
                </a:lnTo>
                <a:lnTo>
                  <a:pt x="239" y="988"/>
                </a:lnTo>
                <a:lnTo>
                  <a:pt x="226" y="1025"/>
                </a:lnTo>
                <a:lnTo>
                  <a:pt x="217" y="1063"/>
                </a:lnTo>
                <a:lnTo>
                  <a:pt x="211" y="1103"/>
                </a:lnTo>
                <a:lnTo>
                  <a:pt x="209" y="1145"/>
                </a:lnTo>
                <a:lnTo>
                  <a:pt x="211" y="1185"/>
                </a:lnTo>
                <a:lnTo>
                  <a:pt x="217" y="1223"/>
                </a:lnTo>
                <a:lnTo>
                  <a:pt x="227" y="1259"/>
                </a:lnTo>
                <a:lnTo>
                  <a:pt x="163" y="1288"/>
                </a:lnTo>
                <a:lnTo>
                  <a:pt x="98" y="1312"/>
                </a:lnTo>
                <a:lnTo>
                  <a:pt x="31" y="1332"/>
                </a:lnTo>
                <a:lnTo>
                  <a:pt x="17" y="1291"/>
                </a:lnTo>
                <a:lnTo>
                  <a:pt x="8" y="1249"/>
                </a:lnTo>
                <a:lnTo>
                  <a:pt x="2" y="1205"/>
                </a:lnTo>
                <a:lnTo>
                  <a:pt x="0" y="1161"/>
                </a:lnTo>
                <a:lnTo>
                  <a:pt x="2" y="1111"/>
                </a:lnTo>
                <a:lnTo>
                  <a:pt x="10" y="1063"/>
                </a:lnTo>
                <a:lnTo>
                  <a:pt x="24" y="1017"/>
                </a:lnTo>
                <a:lnTo>
                  <a:pt x="43" y="972"/>
                </a:lnTo>
                <a:lnTo>
                  <a:pt x="67" y="928"/>
                </a:lnTo>
                <a:lnTo>
                  <a:pt x="91" y="894"/>
                </a:lnTo>
                <a:lnTo>
                  <a:pt x="118" y="862"/>
                </a:lnTo>
                <a:lnTo>
                  <a:pt x="149" y="833"/>
                </a:lnTo>
                <a:lnTo>
                  <a:pt x="184" y="806"/>
                </a:lnTo>
                <a:lnTo>
                  <a:pt x="221" y="782"/>
                </a:lnTo>
                <a:lnTo>
                  <a:pt x="262" y="760"/>
                </a:lnTo>
                <a:lnTo>
                  <a:pt x="262" y="753"/>
                </a:lnTo>
                <a:lnTo>
                  <a:pt x="219" y="726"/>
                </a:lnTo>
                <a:lnTo>
                  <a:pt x="180" y="698"/>
                </a:lnTo>
                <a:lnTo>
                  <a:pt x="146" y="669"/>
                </a:lnTo>
                <a:lnTo>
                  <a:pt x="117" y="639"/>
                </a:lnTo>
                <a:lnTo>
                  <a:pt x="92" y="607"/>
                </a:lnTo>
                <a:lnTo>
                  <a:pt x="73" y="574"/>
                </a:lnTo>
                <a:lnTo>
                  <a:pt x="57" y="538"/>
                </a:lnTo>
                <a:lnTo>
                  <a:pt x="46" y="498"/>
                </a:lnTo>
                <a:lnTo>
                  <a:pt x="39" y="455"/>
                </a:lnTo>
                <a:lnTo>
                  <a:pt x="37" y="409"/>
                </a:lnTo>
                <a:lnTo>
                  <a:pt x="40" y="360"/>
                </a:lnTo>
                <a:lnTo>
                  <a:pt x="48" y="313"/>
                </a:lnTo>
                <a:lnTo>
                  <a:pt x="62" y="269"/>
                </a:lnTo>
                <a:lnTo>
                  <a:pt x="80" y="227"/>
                </a:lnTo>
                <a:lnTo>
                  <a:pt x="105" y="188"/>
                </a:lnTo>
                <a:lnTo>
                  <a:pt x="134" y="151"/>
                </a:lnTo>
                <a:lnTo>
                  <a:pt x="170" y="117"/>
                </a:lnTo>
                <a:lnTo>
                  <a:pt x="209" y="86"/>
                </a:lnTo>
                <a:lnTo>
                  <a:pt x="251" y="59"/>
                </a:lnTo>
                <a:lnTo>
                  <a:pt x="297" y="38"/>
                </a:lnTo>
                <a:lnTo>
                  <a:pt x="345" y="21"/>
                </a:lnTo>
                <a:lnTo>
                  <a:pt x="396" y="9"/>
                </a:lnTo>
                <a:lnTo>
                  <a:pt x="449" y="2"/>
                </a:lnTo>
                <a:lnTo>
                  <a:pt x="506" y="0"/>
                </a:lnTo>
                <a:close/>
              </a:path>
            </a:pathLst>
          </a:custGeom>
          <a:solidFill>
            <a:schemeClr val="accent5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Assignments" displayName="Assignments" ref="B4:C54" totalsRowShown="0" headerRowDxfId="2">
  <autoFilter ref="B4:C54"/>
  <tableColumns count="2">
    <tableColumn id="1" name="Milestones" dataDxfId="1"/>
    <tableColumn id="2" name=" DATE" dataDxfId="0"/>
  </tableColumns>
  <tableStyleInfo name="Student Planner" showFirstColumn="0" showLastColumn="0" showRowStripes="1" showColumnStripes="0"/>
  <extLst>
    <ext xmlns:x14="http://schemas.microsoft.com/office/spreadsheetml/2009/9/main" uri="{504A1905-F514-4f6f-8877-14C23A59335A}">
      <x14:table altText="Assignments" altTextSummary="List of assignments and due dat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/>
  </sheetPr>
  <dimension ref="A1:C54"/>
  <sheetViews>
    <sheetView showGridLines="0" zoomScaleNormal="100" workbookViewId="0">
      <selection activeCell="F2" sqref="F2"/>
    </sheetView>
  </sheetViews>
  <sheetFormatPr defaultRowHeight="18" customHeight="1" x14ac:dyDescent="0.25"/>
  <cols>
    <col min="1" max="1" width="2.26953125" customWidth="1"/>
    <col min="2" max="2" width="54.7265625" customWidth="1"/>
    <col min="3" max="3" width="19.81640625" customWidth="1"/>
  </cols>
  <sheetData>
    <row r="1" spans="1:3" ht="9" customHeight="1" x14ac:dyDescent="0.25">
      <c r="A1" s="25"/>
      <c r="B1" s="25"/>
    </row>
    <row r="2" spans="1:3" ht="27" customHeight="1" x14ac:dyDescent="0.25">
      <c r="A2" s="25"/>
      <c r="B2" s="25"/>
      <c r="C2" s="3"/>
    </row>
    <row r="3" spans="1:3" ht="12.5" x14ac:dyDescent="0.25">
      <c r="A3" s="25"/>
      <c r="B3" s="25"/>
    </row>
    <row r="4" spans="1:3" ht="35.25" customHeight="1" x14ac:dyDescent="0.25">
      <c r="B4" s="23" t="s">
        <v>8</v>
      </c>
      <c r="C4" s="24" t="s">
        <v>9</v>
      </c>
    </row>
    <row r="5" spans="1:3" ht="18" customHeight="1" x14ac:dyDescent="0.25">
      <c r="B5" s="27" t="s">
        <v>19</v>
      </c>
      <c r="C5" s="28">
        <v>41913</v>
      </c>
    </row>
    <row r="6" spans="1:3" ht="18" customHeight="1" x14ac:dyDescent="0.25">
      <c r="B6" s="27" t="s">
        <v>20</v>
      </c>
      <c r="C6" s="28">
        <v>41915</v>
      </c>
    </row>
    <row r="7" spans="1:3" ht="18" customHeight="1" x14ac:dyDescent="0.25">
      <c r="B7" s="27" t="s">
        <v>10</v>
      </c>
      <c r="C7" s="28">
        <v>41923</v>
      </c>
    </row>
    <row r="8" spans="1:3" ht="18" customHeight="1" x14ac:dyDescent="0.25">
      <c r="B8" s="27" t="s">
        <v>17</v>
      </c>
      <c r="C8" s="28">
        <v>41926</v>
      </c>
    </row>
    <row r="9" spans="1:3" ht="18" customHeight="1" x14ac:dyDescent="0.25">
      <c r="B9" s="27" t="s">
        <v>17</v>
      </c>
      <c r="C9" s="28">
        <v>41928</v>
      </c>
    </row>
    <row r="10" spans="1:3" ht="18" customHeight="1" x14ac:dyDescent="0.25">
      <c r="B10" s="27" t="s">
        <v>17</v>
      </c>
      <c r="C10" s="28">
        <v>41930</v>
      </c>
    </row>
    <row r="11" spans="1:3" ht="18" customHeight="1" x14ac:dyDescent="0.25">
      <c r="B11" s="27" t="s">
        <v>17</v>
      </c>
      <c r="C11" s="28">
        <v>41933</v>
      </c>
    </row>
    <row r="12" spans="1:3" ht="18" customHeight="1" x14ac:dyDescent="0.25">
      <c r="B12" s="27" t="s">
        <v>17</v>
      </c>
      <c r="C12" s="28">
        <v>41935</v>
      </c>
    </row>
    <row r="13" spans="1:3" ht="18" customHeight="1" x14ac:dyDescent="0.25">
      <c r="B13" s="27" t="s">
        <v>17</v>
      </c>
      <c r="C13" s="28">
        <v>41937</v>
      </c>
    </row>
    <row r="14" spans="1:3" ht="18" customHeight="1" x14ac:dyDescent="0.25">
      <c r="B14" s="27" t="s">
        <v>17</v>
      </c>
      <c r="C14" s="28">
        <v>41940</v>
      </c>
    </row>
    <row r="15" spans="1:3" ht="18" customHeight="1" x14ac:dyDescent="0.25">
      <c r="B15" s="27" t="s">
        <v>17</v>
      </c>
      <c r="C15" s="28">
        <v>41942</v>
      </c>
    </row>
    <row r="16" spans="1:3" ht="18" customHeight="1" x14ac:dyDescent="0.25">
      <c r="B16" s="27" t="s">
        <v>17</v>
      </c>
      <c r="C16" s="28">
        <v>41944</v>
      </c>
    </row>
    <row r="17" spans="2:3" ht="18" customHeight="1" x14ac:dyDescent="0.25">
      <c r="B17" s="27" t="s">
        <v>11</v>
      </c>
      <c r="C17" s="28">
        <v>41945</v>
      </c>
    </row>
    <row r="18" spans="2:3" ht="18" customHeight="1" x14ac:dyDescent="0.25">
      <c r="B18" s="27" t="s">
        <v>12</v>
      </c>
      <c r="C18" s="28">
        <v>41946</v>
      </c>
    </row>
    <row r="19" spans="2:3" ht="18" customHeight="1" x14ac:dyDescent="0.25">
      <c r="B19" s="27" t="s">
        <v>13</v>
      </c>
      <c r="C19" s="28">
        <v>41949</v>
      </c>
    </row>
    <row r="20" spans="2:3" ht="18" customHeight="1" x14ac:dyDescent="0.25">
      <c r="B20" s="27" t="s">
        <v>26</v>
      </c>
      <c r="C20" s="28">
        <v>41950</v>
      </c>
    </row>
    <row r="21" spans="2:3" ht="18" customHeight="1" x14ac:dyDescent="0.25">
      <c r="B21" s="27" t="s">
        <v>35</v>
      </c>
      <c r="C21" s="28">
        <v>41950</v>
      </c>
    </row>
    <row r="22" spans="2:3" ht="18" customHeight="1" x14ac:dyDescent="0.25">
      <c r="B22" s="27" t="s">
        <v>28</v>
      </c>
      <c r="C22" s="28">
        <v>41951</v>
      </c>
    </row>
    <row r="23" spans="2:3" ht="18" customHeight="1" x14ac:dyDescent="0.25">
      <c r="B23" s="27" t="s">
        <v>34</v>
      </c>
      <c r="C23" s="28">
        <v>41953</v>
      </c>
    </row>
    <row r="24" spans="2:3" ht="18" customHeight="1" x14ac:dyDescent="0.25">
      <c r="B24" s="27" t="s">
        <v>32</v>
      </c>
      <c r="C24" s="28">
        <v>41954</v>
      </c>
    </row>
    <row r="25" spans="2:3" ht="18" customHeight="1" x14ac:dyDescent="0.25">
      <c r="B25" s="31" t="s">
        <v>36</v>
      </c>
      <c r="C25" s="32">
        <v>41954</v>
      </c>
    </row>
    <row r="26" spans="2:3" ht="18" customHeight="1" x14ac:dyDescent="0.25">
      <c r="B26" s="27" t="s">
        <v>33</v>
      </c>
      <c r="C26" s="28">
        <v>41956</v>
      </c>
    </row>
    <row r="27" spans="2:3" ht="18" customHeight="1" x14ac:dyDescent="0.25">
      <c r="B27" s="27" t="s">
        <v>29</v>
      </c>
      <c r="C27" s="28">
        <v>41957</v>
      </c>
    </row>
    <row r="28" spans="2:3" ht="18" customHeight="1" x14ac:dyDescent="0.25">
      <c r="B28" s="31" t="s">
        <v>30</v>
      </c>
      <c r="C28" s="32">
        <v>41958</v>
      </c>
    </row>
    <row r="29" spans="2:3" ht="18" customHeight="1" x14ac:dyDescent="0.25">
      <c r="B29" s="27"/>
      <c r="C29" s="28"/>
    </row>
    <row r="30" spans="2:3" ht="18" customHeight="1" x14ac:dyDescent="0.25">
      <c r="B30" s="27"/>
      <c r="C30" s="28"/>
    </row>
    <row r="31" spans="2:3" ht="18" customHeight="1" x14ac:dyDescent="0.25">
      <c r="B31" s="27"/>
      <c r="C31" s="28"/>
    </row>
    <row r="32" spans="2:3" ht="18" customHeight="1" x14ac:dyDescent="0.25">
      <c r="B32" s="27"/>
      <c r="C32" s="28"/>
    </row>
    <row r="33" spans="2:3" ht="18" customHeight="1" x14ac:dyDescent="0.25">
      <c r="B33" s="27"/>
      <c r="C33" s="28"/>
    </row>
    <row r="34" spans="2:3" ht="18" customHeight="1" x14ac:dyDescent="0.25">
      <c r="B34" s="27"/>
      <c r="C34" s="28"/>
    </row>
    <row r="35" spans="2:3" ht="18" customHeight="1" x14ac:dyDescent="0.25">
      <c r="B35" s="27"/>
      <c r="C35" s="28"/>
    </row>
    <row r="36" spans="2:3" ht="18" customHeight="1" x14ac:dyDescent="0.25">
      <c r="B36" s="31"/>
      <c r="C36" s="32"/>
    </row>
    <row r="37" spans="2:3" ht="18" customHeight="1" x14ac:dyDescent="0.25">
      <c r="B37" s="31"/>
      <c r="C37" s="32"/>
    </row>
    <row r="38" spans="2:3" ht="18" customHeight="1" x14ac:dyDescent="0.25">
      <c r="B38" s="31"/>
      <c r="C38" s="32"/>
    </row>
    <row r="39" spans="2:3" ht="18" customHeight="1" x14ac:dyDescent="0.25">
      <c r="B39" s="31"/>
      <c r="C39" s="32"/>
    </row>
    <row r="40" spans="2:3" ht="18" customHeight="1" x14ac:dyDescent="0.25">
      <c r="B40" s="31"/>
      <c r="C40" s="32"/>
    </row>
    <row r="41" spans="2:3" ht="18" customHeight="1" x14ac:dyDescent="0.25">
      <c r="B41" s="31"/>
      <c r="C41" s="32"/>
    </row>
    <row r="42" spans="2:3" ht="18" customHeight="1" x14ac:dyDescent="0.25">
      <c r="B42" s="31"/>
      <c r="C42" s="32"/>
    </row>
    <row r="43" spans="2:3" ht="18" customHeight="1" x14ac:dyDescent="0.25">
      <c r="B43" s="31"/>
      <c r="C43" s="32"/>
    </row>
    <row r="44" spans="2:3" ht="18" customHeight="1" x14ac:dyDescent="0.25">
      <c r="B44" s="27"/>
      <c r="C44" s="28"/>
    </row>
    <row r="45" spans="2:3" ht="18" customHeight="1" x14ac:dyDescent="0.25">
      <c r="B45" s="31"/>
      <c r="C45" s="32"/>
    </row>
    <row r="46" spans="2:3" ht="18" customHeight="1" x14ac:dyDescent="0.25">
      <c r="B46" s="31"/>
      <c r="C46" s="32"/>
    </row>
    <row r="47" spans="2:3" ht="18" customHeight="1" x14ac:dyDescent="0.25">
      <c r="B47" s="31"/>
      <c r="C47" s="32"/>
    </row>
    <row r="48" spans="2:3" ht="18" customHeight="1" x14ac:dyDescent="0.25">
      <c r="B48" s="31"/>
      <c r="C48" s="32"/>
    </row>
    <row r="49" spans="2:3" ht="18" customHeight="1" x14ac:dyDescent="0.25">
      <c r="B49" s="31"/>
      <c r="C49" s="32"/>
    </row>
    <row r="50" spans="2:3" ht="18" customHeight="1" x14ac:dyDescent="0.25">
      <c r="B50" s="31"/>
      <c r="C50" s="32"/>
    </row>
    <row r="51" spans="2:3" ht="18" customHeight="1" x14ac:dyDescent="0.25">
      <c r="B51" s="31"/>
      <c r="C51" s="32"/>
    </row>
    <row r="52" spans="2:3" ht="18" customHeight="1" x14ac:dyDescent="0.25">
      <c r="B52" s="31"/>
      <c r="C52" s="32"/>
    </row>
    <row r="53" spans="2:3" ht="18" customHeight="1" x14ac:dyDescent="0.25">
      <c r="B53" s="31"/>
      <c r="C53" s="32"/>
    </row>
    <row r="54" spans="2:3" ht="18" customHeight="1" x14ac:dyDescent="0.25">
      <c r="B54" s="31"/>
      <c r="C54" s="32"/>
    </row>
  </sheetData>
  <printOptions horizontalCentered="1"/>
  <pageMargins left="0.7" right="0.7" top="0.75" bottom="0.75" header="0.3" footer="0.3"/>
  <pageSetup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H53"/>
  <sheetViews>
    <sheetView showGridLines="0" zoomScaleNormal="100" workbookViewId="0">
      <selection activeCell="B4" sqref="B4:H4"/>
    </sheetView>
  </sheetViews>
  <sheetFormatPr defaultRowHeight="12.5" x14ac:dyDescent="0.25"/>
  <cols>
    <col min="1" max="1" width="2.26953125" customWidth="1"/>
    <col min="2" max="8" width="20.54296875" customWidth="1"/>
    <col min="9" max="9" width="1.7265625" customWidth="1"/>
    <col min="10" max="10" width="11.453125" customWidth="1"/>
  </cols>
  <sheetData>
    <row r="1" spans="2:8" ht="9" customHeight="1" thickBot="1" x14ac:dyDescent="0.3"/>
    <row r="2" spans="2:8" ht="27" customHeight="1" thickTop="1" thickBot="1" x14ac:dyDescent="0.3">
      <c r="B2" s="33" t="str">
        <f>UPPER(CHOOSE(MoMonthNum,"January","February","March","April","May","June","July","August","September","October","November","December"))</f>
        <v>OCTOBER</v>
      </c>
      <c r="C2" s="33">
        <v>2014</v>
      </c>
      <c r="F2" s="2">
        <v>10</v>
      </c>
    </row>
    <row r="3" spans="2:8" ht="15" customHeight="1" thickTop="1" x14ac:dyDescent="0.25"/>
    <row r="4" spans="2:8" ht="42.75" customHeight="1" thickBot="1" x14ac:dyDescent="0.3">
      <c r="B4" s="29" t="s">
        <v>31</v>
      </c>
      <c r="C4" s="29"/>
      <c r="D4" s="29"/>
      <c r="E4" s="29"/>
      <c r="F4" s="29"/>
      <c r="G4" s="29"/>
      <c r="H4" s="29"/>
    </row>
    <row r="5" spans="2:8" ht="23.25" customHeight="1" thickTop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8" ht="27" x14ac:dyDescent="0.25">
      <c r="B6" s="7" t="str">
        <f t="shared" ref="B6:H6" si="0">IF(WEEKDAY(DATEVALUE(MoMonth&amp;" 1, "&amp;MoYear))=COLUMN(A$1),1,IF(LEN(A6)&gt;0,A6+1,""))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8" x14ac:dyDescent="0.25">
      <c r="B7" s="13" t="str">
        <f>IF(LEN(B6)=0,"",IF(COUNTIF(Assignments[[ DATE]],DATE(MoYear,MoMonthNum,B6))&gt;0,"Assignment due!",""))</f>
        <v/>
      </c>
      <c r="C7" s="13" t="str">
        <f>IF(LEN(C6)=0,"",IF(COUNTIF(Assignments[[ DATE]],DATE(MoYear,MoMonthNum,C6))&gt;0,"Assignment due!",""))</f>
        <v/>
      </c>
      <c r="D7" s="13" t="str">
        <f>IF(LEN(D6)=0,"",IF(COUNTIF(Assignments[[ DATE]],DATE(MoYear,MoMonthNum,D6))&gt;0,"Assignment due!",""))</f>
        <v/>
      </c>
      <c r="E7" s="13" t="s">
        <v>19</v>
      </c>
      <c r="F7" s="13" t="str">
        <f>IF(LEN(F6)=0,"",IF(COUNTIF(Assignments[[ DATE]],DATE(MoYear,MoMonthNum,F6))&gt;0,"Assignment due!",""))</f>
        <v/>
      </c>
      <c r="G7" s="13" t="s">
        <v>21</v>
      </c>
      <c r="H7" s="13" t="str">
        <f>IF(LEN(H6)=0,"",IF(COUNTIF(Assignments[[ DATE]],DATE(MoYear,MoMonthNum,H6))&gt;0,"Assignment due!",""))</f>
        <v/>
      </c>
    </row>
    <row r="8" spans="2:8" x14ac:dyDescent="0.25">
      <c r="B8" s="8"/>
      <c r="C8" s="8"/>
      <c r="D8" s="8"/>
      <c r="E8" s="8"/>
      <c r="F8" s="8"/>
      <c r="G8" s="8"/>
      <c r="H8" s="8"/>
    </row>
    <row r="9" spans="2:8" x14ac:dyDescent="0.25">
      <c r="B9" s="8"/>
      <c r="C9" s="8"/>
      <c r="D9" s="8"/>
      <c r="E9" s="8"/>
      <c r="F9" s="8"/>
      <c r="G9" s="8"/>
      <c r="H9" s="8"/>
    </row>
    <row r="10" spans="2:8" x14ac:dyDescent="0.25">
      <c r="B10" s="8"/>
      <c r="C10" s="8"/>
      <c r="D10" s="8"/>
      <c r="E10" s="8"/>
      <c r="F10" s="8"/>
      <c r="G10" s="8"/>
      <c r="H10" s="8"/>
    </row>
    <row r="11" spans="2:8" x14ac:dyDescent="0.25">
      <c r="B11" s="9"/>
      <c r="C11" s="9"/>
      <c r="D11" s="9"/>
      <c r="E11" s="9"/>
      <c r="F11" s="9"/>
      <c r="G11" s="9"/>
      <c r="H11" s="9"/>
    </row>
    <row r="12" spans="2:8" ht="27" x14ac:dyDescent="0.25">
      <c r="B12" s="10">
        <f>IF(LEN(H6)&gt;0,IF(H6=DAY(DATE(MoYear,MoMonthNum+1,0)),"",H6+1),"")</f>
        <v>5</v>
      </c>
      <c r="C12" s="10">
        <f t="shared" ref="C12:H12" si="1">IF(LEN(B12)&gt;0,IF(B12=DAY(DATE(MoYear,MoMonthNum+1,0)),"",B12+1),"")</f>
        <v>6</v>
      </c>
      <c r="D12" s="10">
        <f t="shared" si="1"/>
        <v>7</v>
      </c>
      <c r="E12" s="10">
        <f t="shared" si="1"/>
        <v>8</v>
      </c>
      <c r="F12" s="10">
        <f t="shared" si="1"/>
        <v>9</v>
      </c>
      <c r="G12" s="10">
        <f t="shared" si="1"/>
        <v>10</v>
      </c>
      <c r="H12" s="10">
        <f t="shared" si="1"/>
        <v>11</v>
      </c>
    </row>
    <row r="13" spans="2:8" x14ac:dyDescent="0.25">
      <c r="B13" s="14" t="str">
        <f>IF(LEN(B12)=0,"",IF(COUNTIF(Assignments[[ DATE]],DATE(MoYear,MoMonthNum,B12))&gt;0,"Assignment due!",""))</f>
        <v/>
      </c>
      <c r="C13" s="14" t="str">
        <f>IF(LEN(C12)=0,"",IF(COUNTIF(Assignments[[ DATE]],DATE(MoYear,MoMonthNum,C12))&gt;0,"Assignment due!",""))</f>
        <v/>
      </c>
      <c r="D13" s="14" t="str">
        <f>IF(LEN(D12)=0,"",IF(COUNTIF(Assignments[[ DATE]],DATE(MoYear,MoMonthNum,D12))&gt;0,"Assignment due!",""))</f>
        <v/>
      </c>
      <c r="E13" s="14" t="str">
        <f>IF(LEN(E12)=0,"",IF(COUNTIF(Assignments[[ DATE]],DATE(MoYear,MoMonthNum,E12))&gt;0,"Assignment due!",""))</f>
        <v/>
      </c>
      <c r="F13" s="14" t="str">
        <f>IF(LEN(F12)=0,"",IF(COUNTIF(Assignments[[ DATE]],DATE(MoYear,MoMonthNum,F12))&gt;0,"Assignment due!",""))</f>
        <v/>
      </c>
      <c r="G13" s="14" t="str">
        <f>IF(LEN(G12)=0,"",IF(COUNTIF(Assignments[[ DATE]],DATE(MoYear,MoMonthNum,G12))&gt;0,"Assignment due!",""))</f>
        <v/>
      </c>
      <c r="H13" s="14" t="s">
        <v>10</v>
      </c>
    </row>
    <row r="14" spans="2:8" x14ac:dyDescent="0.25">
      <c r="B14" s="11"/>
      <c r="C14" s="11"/>
      <c r="D14" s="11"/>
      <c r="E14" s="11"/>
      <c r="F14" s="11"/>
      <c r="G14" s="11"/>
      <c r="H14" s="11"/>
    </row>
    <row r="15" spans="2:8" x14ac:dyDescent="0.25">
      <c r="B15" s="11"/>
      <c r="C15" s="11"/>
      <c r="D15" s="11"/>
      <c r="E15" s="11"/>
      <c r="F15" s="11"/>
      <c r="G15" s="11"/>
      <c r="H15" s="11"/>
    </row>
    <row r="16" spans="2:8" x14ac:dyDescent="0.25">
      <c r="B16" s="11"/>
      <c r="C16" s="11"/>
      <c r="D16" s="11"/>
      <c r="E16" s="11"/>
      <c r="F16" s="11"/>
      <c r="G16" s="11"/>
      <c r="H16" s="11"/>
    </row>
    <row r="17" spans="2:8" x14ac:dyDescent="0.25">
      <c r="B17" s="12"/>
      <c r="C17" s="12"/>
      <c r="D17" s="12"/>
      <c r="E17" s="12"/>
      <c r="F17" s="12"/>
      <c r="G17" s="12"/>
      <c r="H17" s="12"/>
    </row>
    <row r="18" spans="2:8" ht="27" x14ac:dyDescent="0.25">
      <c r="B18" s="7">
        <f>IF(LEN(H12)&gt;0,IF(H12=DAY(DATE(MoYear,MoMonthNum+1,0)),"",H12+1),"")</f>
        <v>12</v>
      </c>
      <c r="C18" s="7">
        <f t="shared" ref="C18:H18" si="2">IF(LEN(B18)&gt;0,IF(B18=DAY(DATE(MoYear,MoMonthNum+1,0)),"",B18+1),"")</f>
        <v>13</v>
      </c>
      <c r="D18" s="7">
        <f t="shared" si="2"/>
        <v>14</v>
      </c>
      <c r="E18" s="7">
        <f t="shared" si="2"/>
        <v>15</v>
      </c>
      <c r="F18" s="7">
        <f t="shared" si="2"/>
        <v>16</v>
      </c>
      <c r="G18" s="7">
        <f t="shared" si="2"/>
        <v>17</v>
      </c>
      <c r="H18" s="7">
        <f t="shared" si="2"/>
        <v>18</v>
      </c>
    </row>
    <row r="19" spans="2:8" x14ac:dyDescent="0.25">
      <c r="B19" s="13" t="str">
        <f>IF(LEN(B18)=0,"",IF(COUNTIF(Assignments[[ DATE]],DATE(MoYear,MoMonthNum,B18))&gt;0,"Assignment due!",""))</f>
        <v/>
      </c>
      <c r="C19" s="13" t="str">
        <f>IF(LEN(C18)=0,"",IF(COUNTIF(Assignments[[ DATE]],DATE(MoYear,MoMonthNum,C18))&gt;0,"Assignment due!",""))</f>
        <v/>
      </c>
      <c r="D19" s="13" t="s">
        <v>17</v>
      </c>
      <c r="E19" s="13" t="str">
        <f>IF(LEN(E18)=0,"",IF(COUNTIF(Assignments[[ DATE]],DATE(MoYear,MoMonthNum,E18))&gt;0,"Assignment due!",""))</f>
        <v/>
      </c>
      <c r="F19" s="13" t="s">
        <v>17</v>
      </c>
      <c r="G19" s="13" t="str">
        <f>IF(LEN(G18)=0,"",IF(COUNTIF(Assignments[[ DATE]],DATE(MoYear,MoMonthNum,G18))&gt;0,"Assignment due!",""))</f>
        <v/>
      </c>
      <c r="H19" s="13" t="s">
        <v>17</v>
      </c>
    </row>
    <row r="20" spans="2:8" x14ac:dyDescent="0.25">
      <c r="B20" s="8"/>
      <c r="C20" s="8"/>
      <c r="D20" s="8"/>
      <c r="E20" s="8"/>
      <c r="F20" s="8"/>
      <c r="G20" s="8"/>
      <c r="H20" s="8" t="s">
        <v>22</v>
      </c>
    </row>
    <row r="21" spans="2:8" x14ac:dyDescent="0.25">
      <c r="B21" s="8"/>
      <c r="C21" s="8"/>
      <c r="D21" s="8"/>
      <c r="E21" s="8"/>
      <c r="F21" s="8"/>
      <c r="G21" s="8"/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x14ac:dyDescent="0.25">
      <c r="B23" s="9"/>
      <c r="C23" s="9"/>
      <c r="D23" s="9"/>
      <c r="E23" s="9"/>
      <c r="F23" s="9"/>
      <c r="G23" s="9"/>
      <c r="H23" s="9"/>
    </row>
    <row r="24" spans="2:8" ht="27" x14ac:dyDescent="0.25">
      <c r="B24" s="10">
        <f>IF(LEN(H18)&gt;0,IF(H18=DAY(DATE(MoYear,MoMonthNum+1,0)),"",H18+1),"")</f>
        <v>19</v>
      </c>
      <c r="C24" s="10">
        <f t="shared" ref="C24:H24" si="3">IF(LEN(B24)&gt;0,IF(B24=DAY(DATE(MoYear,MoMonthNum+1,0)),"",B24+1),"")</f>
        <v>20</v>
      </c>
      <c r="D24" s="10">
        <f t="shared" si="3"/>
        <v>21</v>
      </c>
      <c r="E24" s="10">
        <f t="shared" si="3"/>
        <v>22</v>
      </c>
      <c r="F24" s="10">
        <f t="shared" si="3"/>
        <v>23</v>
      </c>
      <c r="G24" s="10">
        <f t="shared" si="3"/>
        <v>24</v>
      </c>
      <c r="H24" s="10">
        <f t="shared" si="3"/>
        <v>25</v>
      </c>
    </row>
    <row r="25" spans="2:8" x14ac:dyDescent="0.25">
      <c r="B25" s="14" t="str">
        <f>IF(LEN(B24)=0,"",IF(COUNTIF(Assignments[[ DATE]],DATE(MoYear,MoMonthNum,B24))&gt;0,"Assignment due!",""))</f>
        <v/>
      </c>
      <c r="C25" s="14" t="str">
        <f>IF(LEN(C24)=0,"",IF(COUNTIF(Assignments[[ DATE]],DATE(MoYear,MoMonthNum,C24))&gt;0,"Assignment due!",""))</f>
        <v/>
      </c>
      <c r="D25" s="14" t="s">
        <v>17</v>
      </c>
      <c r="E25" s="14" t="str">
        <f>IF(LEN(E24)=0,"",IF(COUNTIF(Assignments[[ DATE]],DATE(MoYear,MoMonthNum,E24))&gt;0,"Assignment due!",""))</f>
        <v/>
      </c>
      <c r="F25" s="14" t="s">
        <v>17</v>
      </c>
      <c r="G25" s="14" t="str">
        <f>IF(LEN(G24)=0,"",IF(COUNTIF(Assignments[[ DATE]],DATE(MoYear,MoMonthNum,G24))&gt;0,"Assignment due!",""))</f>
        <v/>
      </c>
      <c r="H25" s="14" t="s">
        <v>17</v>
      </c>
    </row>
    <row r="26" spans="2:8" x14ac:dyDescent="0.25">
      <c r="B26" s="11"/>
      <c r="C26" s="11"/>
      <c r="D26" s="11"/>
      <c r="E26" s="11"/>
      <c r="F26" s="11"/>
      <c r="G26" s="11"/>
      <c r="H26" s="11" t="s">
        <v>23</v>
      </c>
    </row>
    <row r="27" spans="2:8" x14ac:dyDescent="0.25">
      <c r="B27" s="11"/>
      <c r="C27" s="11"/>
      <c r="D27" s="11"/>
      <c r="E27" s="11"/>
      <c r="F27" s="11"/>
      <c r="G27" s="11"/>
      <c r="H27" s="11"/>
    </row>
    <row r="28" spans="2:8" x14ac:dyDescent="0.25">
      <c r="B28" s="11"/>
      <c r="C28" s="11"/>
      <c r="D28" s="11"/>
      <c r="E28" s="11"/>
      <c r="F28" s="11"/>
      <c r="G28" s="11"/>
      <c r="H28" s="11"/>
    </row>
    <row r="29" spans="2:8" x14ac:dyDescent="0.25">
      <c r="B29" s="12"/>
      <c r="C29" s="12"/>
      <c r="D29" s="12"/>
      <c r="E29" s="12"/>
      <c r="F29" s="12"/>
      <c r="G29" s="12"/>
      <c r="H29" s="12"/>
    </row>
    <row r="30" spans="2:8" ht="27" x14ac:dyDescent="0.25">
      <c r="B30" s="7">
        <f>IF(LEN(H24)&gt;0,IF(H24=DAY(DATE(MoYear,MoMonthNum+1,0)),"",H24+1),"")</f>
        <v>26</v>
      </c>
      <c r="C30" s="7">
        <f t="shared" ref="C30:G30" si="4">IF(LEN(B30)&gt;0,IF(B30=DAY(DATE(MoYear,MoMonthNum+1,0)),"",B30+1),"")</f>
        <v>27</v>
      </c>
      <c r="D30" s="7">
        <f t="shared" si="4"/>
        <v>28</v>
      </c>
      <c r="E30" s="7">
        <f t="shared" si="4"/>
        <v>29</v>
      </c>
      <c r="F30" s="7">
        <f t="shared" si="4"/>
        <v>30</v>
      </c>
      <c r="G30" s="7">
        <f t="shared" si="4"/>
        <v>31</v>
      </c>
      <c r="H30" s="7">
        <v>1</v>
      </c>
    </row>
    <row r="31" spans="2:8" x14ac:dyDescent="0.25">
      <c r="B31" s="13" t="str">
        <f>IF(LEN(B30)=0,"",IF(COUNTIF(Assignments[[ DATE]],DATE(MoYear,MoMonthNum,B30))&gt;0,"Assignment due!",""))</f>
        <v/>
      </c>
      <c r="C31" s="13" t="str">
        <f>IF(LEN(C30)=0,"",IF(COUNTIF(Assignments[[ DATE]],DATE(MoYear,MoMonthNum,C30))&gt;0,"Assignment due!",""))</f>
        <v/>
      </c>
      <c r="D31" s="13" t="s">
        <v>17</v>
      </c>
      <c r="E31" s="13" t="str">
        <f>IF(LEN(E30)=0,"",IF(COUNTIF(Assignments[[ DATE]],DATE(MoYear,MoMonthNum,E30))&gt;0,"Assignment due!",""))</f>
        <v/>
      </c>
      <c r="F31" s="13" t="s">
        <v>17</v>
      </c>
      <c r="G31" s="13" t="s">
        <v>18</v>
      </c>
      <c r="H31" s="13" t="s">
        <v>17</v>
      </c>
    </row>
    <row r="32" spans="2:8" x14ac:dyDescent="0.25">
      <c r="B32" s="8"/>
      <c r="C32" s="8"/>
      <c r="D32" s="8"/>
      <c r="E32" s="8"/>
      <c r="F32" s="8"/>
      <c r="G32" s="8"/>
      <c r="H32" s="8" t="s">
        <v>24</v>
      </c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B34" s="8"/>
      <c r="C34" s="8"/>
      <c r="D34" s="8"/>
      <c r="E34" s="8"/>
      <c r="F34" s="8"/>
      <c r="G34" s="8"/>
      <c r="H34" s="8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ht="27" x14ac:dyDescent="0.25">
      <c r="B36" s="10">
        <f>IF(LEN(H30)&gt;0,IF(H30=DAY(DATE(MoYear,MoMonthNum+1,0)),"",H30+1),"")</f>
        <v>2</v>
      </c>
      <c r="C36" s="10">
        <f t="shared" ref="C36:H36" si="5">IF(LEN(B36)&gt;0,IF(B36=DAY(DATE(MoYear,MoMonthNum+1,0)),"",B36+1),"")</f>
        <v>3</v>
      </c>
      <c r="D36" s="10">
        <f t="shared" si="5"/>
        <v>4</v>
      </c>
      <c r="E36" s="10">
        <f t="shared" si="5"/>
        <v>5</v>
      </c>
      <c r="F36" s="10">
        <f t="shared" si="5"/>
        <v>6</v>
      </c>
      <c r="G36" s="10">
        <f t="shared" si="5"/>
        <v>7</v>
      </c>
      <c r="H36" s="10">
        <f t="shared" si="5"/>
        <v>8</v>
      </c>
    </row>
    <row r="37" spans="2:8" x14ac:dyDescent="0.25">
      <c r="B37" s="14" t="s">
        <v>11</v>
      </c>
      <c r="C37" s="14" t="s">
        <v>14</v>
      </c>
      <c r="D37" s="14" t="s">
        <v>16</v>
      </c>
      <c r="E37" s="14" t="s">
        <v>15</v>
      </c>
      <c r="F37" s="14" t="s">
        <v>25</v>
      </c>
      <c r="G37" s="14" t="s">
        <v>26</v>
      </c>
      <c r="H37" s="14" t="s">
        <v>28</v>
      </c>
    </row>
    <row r="38" spans="2:8" x14ac:dyDescent="0.25">
      <c r="B38" s="11"/>
      <c r="C38" s="11"/>
      <c r="D38" s="11"/>
      <c r="E38" s="11"/>
      <c r="F38" s="11"/>
      <c r="G38" s="11" t="s">
        <v>27</v>
      </c>
      <c r="H38" s="11"/>
    </row>
    <row r="39" spans="2:8" x14ac:dyDescent="0.25">
      <c r="B39" s="11"/>
      <c r="C39" s="11"/>
      <c r="D39" s="11"/>
      <c r="E39" s="11"/>
      <c r="F39" s="11"/>
      <c r="G39" s="11"/>
      <c r="H39" s="11"/>
    </row>
    <row r="40" spans="2:8" x14ac:dyDescent="0.25">
      <c r="B40" s="11"/>
      <c r="C40" s="11"/>
      <c r="D40" s="11"/>
      <c r="E40" s="11"/>
      <c r="F40" s="11"/>
      <c r="G40" s="11"/>
      <c r="H40" s="11"/>
    </row>
    <row r="41" spans="2:8" x14ac:dyDescent="0.25">
      <c r="B41" s="12"/>
      <c r="C41" s="12"/>
      <c r="D41" s="12"/>
      <c r="E41" s="12"/>
      <c r="F41" s="12"/>
      <c r="G41" s="12"/>
      <c r="H41" s="12"/>
    </row>
    <row r="42" spans="2:8" ht="27" x14ac:dyDescent="0.25">
      <c r="B42" s="7">
        <f>IF(LEN(H36)&gt;0,IF(H36=DAY(DATE(MoYear,MoMonthNum+1,0)),"",H36+1),"")</f>
        <v>9</v>
      </c>
      <c r="C42" s="7">
        <f t="shared" ref="C42" si="6">IF(LEN(B42)&gt;0,IF(B42=DAY(DATE(MoYear,MoMonthNum+1,0)),"",B42+1),"")</f>
        <v>10</v>
      </c>
      <c r="D42" s="7">
        <f t="shared" ref="D42" si="7">IF(LEN(C42)&gt;0,IF(C42=DAY(DATE(MoYear,MoMonthNum+1,0)),"",C42+1),"")</f>
        <v>11</v>
      </c>
      <c r="E42" s="7">
        <f t="shared" ref="E42" si="8">IF(LEN(D42)&gt;0,IF(D42=DAY(DATE(MoYear,MoMonthNum+1,0)),"",D42+1),"")</f>
        <v>12</v>
      </c>
      <c r="F42" s="7">
        <f t="shared" ref="F42" si="9">IF(LEN(E42)&gt;0,IF(E42=DAY(DATE(MoYear,MoMonthNum+1,0)),"",E42+1),"")</f>
        <v>13</v>
      </c>
      <c r="G42" s="7">
        <f t="shared" ref="G42" si="10">IF(LEN(F42)&gt;0,IF(F42=DAY(DATE(MoYear,MoMonthNum+1,0)),"",F42+1),"")</f>
        <v>14</v>
      </c>
      <c r="H42" s="7">
        <f t="shared" ref="H42" si="11">IF(LEN(G42)&gt;0,IF(G42=DAY(DATE(MoYear,MoMonthNum+1,0)),"",G42+1),"")</f>
        <v>15</v>
      </c>
    </row>
    <row r="43" spans="2:8" x14ac:dyDescent="0.25">
      <c r="B43" s="13" t="str">
        <f>IF(LEN(B42)=0,"",IF(COUNTIF(Assignments[[ DATE]],DATE(MoYear,MoMonthNum,B42))&gt;0,"Assignment due!",""))</f>
        <v/>
      </c>
      <c r="C43" s="13" t="s">
        <v>34</v>
      </c>
      <c r="D43" s="13" t="s">
        <v>32</v>
      </c>
      <c r="E43" s="13" t="str">
        <f>IF(LEN(E42)=0,"",IF(COUNTIF(Assignments[[ DATE]],DATE(MoYear,MoMonthNum,E42))&gt;0,"Assignment due!",""))</f>
        <v/>
      </c>
      <c r="F43" s="13" t="s">
        <v>33</v>
      </c>
      <c r="G43" s="13" t="s">
        <v>29</v>
      </c>
      <c r="H43" s="13" t="s">
        <v>30</v>
      </c>
    </row>
    <row r="44" spans="2:8" x14ac:dyDescent="0.25">
      <c r="B44" s="8"/>
      <c r="C44" s="8"/>
      <c r="D44" s="8" t="s">
        <v>37</v>
      </c>
      <c r="E44" s="8"/>
      <c r="F44" s="8"/>
      <c r="G44" s="8"/>
      <c r="H44" s="8"/>
    </row>
    <row r="45" spans="2:8" x14ac:dyDescent="0.25">
      <c r="B45" s="8"/>
      <c r="C45" s="8"/>
      <c r="D45" s="8"/>
      <c r="E45" s="8"/>
      <c r="F45" s="8"/>
      <c r="G45" s="8"/>
      <c r="H45" s="8"/>
    </row>
    <row r="46" spans="2:8" x14ac:dyDescent="0.25">
      <c r="B46" s="8"/>
      <c r="C46" s="8"/>
      <c r="D46" s="8"/>
      <c r="E46" s="8"/>
      <c r="F46" s="8"/>
      <c r="G46" s="8"/>
      <c r="H46" s="8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ht="27" x14ac:dyDescent="0.25">
      <c r="B48" s="10"/>
      <c r="C48" s="10" t="str">
        <f t="shared" ref="C48" si="12">IF(LEN(B48)&gt;0,IF(B48=DAY(DATE(MoYear,MoMonthNum+1,0)),"",B48+1),"")</f>
        <v/>
      </c>
      <c r="D48" s="10" t="str">
        <f t="shared" ref="D48" si="13">IF(LEN(C48)&gt;0,IF(C48=DAY(DATE(MoYear,MoMonthNum+1,0)),"",C48+1),"")</f>
        <v/>
      </c>
      <c r="E48" s="10" t="str">
        <f t="shared" ref="E48" si="14">IF(LEN(D48)&gt;0,IF(D48=DAY(DATE(MoYear,MoMonthNum+1,0)),"",D48+1),"")</f>
        <v/>
      </c>
      <c r="F48" s="10" t="str">
        <f t="shared" ref="F48" si="15">IF(LEN(E48)&gt;0,IF(E48=DAY(DATE(MoYear,MoMonthNum+1,0)),"",E48+1),"")</f>
        <v/>
      </c>
      <c r="G48" s="10" t="str">
        <f t="shared" ref="G48" si="16">IF(LEN(F48)&gt;0,IF(F48=DAY(DATE(MoYear,MoMonthNum+1,0)),"",F48+1),"")</f>
        <v/>
      </c>
      <c r="H48" s="10" t="str">
        <f t="shared" ref="H48" si="17">IF(LEN(G48)&gt;0,IF(G48=DAY(DATE(MoYear,MoMonthNum+1,0)),"",G48+1),"")</f>
        <v/>
      </c>
    </row>
    <row r="49" spans="2:8" x14ac:dyDescent="0.25">
      <c r="B49" s="14"/>
      <c r="C49" s="14" t="str">
        <f>IF(LEN(C48)=0,"",IF(COUNTIF(Assignments[[ DATE]],DATE(MoYear,MoMonthNum,C48))&gt;0,"Assignment due!",""))</f>
        <v/>
      </c>
      <c r="D49" s="14"/>
      <c r="E49" s="14" t="str">
        <f>IF(LEN(E48)=0,"",IF(COUNTIF(Assignments[[ DATE]],DATE(MoYear,MoMonthNum,E48))&gt;0,"Assignment due!",""))</f>
        <v/>
      </c>
      <c r="F49" s="14" t="str">
        <f>IF(LEN(F48)=0,"",IF(COUNTIF(Assignments[[ DATE]],DATE(MoYear,MoMonthNum,F48))&gt;0,"Assignment due!",""))</f>
        <v/>
      </c>
      <c r="G49" s="14"/>
      <c r="H49" s="14" t="str">
        <f>IF(LEN(H48)=0,"",IF(COUNTIF(Assignments[[ DATE]],DATE(MoYear,MoMonthNum,H48))&gt;0,"Assignment due!",""))</f>
        <v/>
      </c>
    </row>
    <row r="50" spans="2:8" x14ac:dyDescent="0.25">
      <c r="B50" s="11"/>
      <c r="C50" s="11"/>
      <c r="D50" s="11"/>
      <c r="E50" s="11"/>
      <c r="F50" s="11"/>
      <c r="G50" s="11"/>
      <c r="H50" s="11"/>
    </row>
    <row r="51" spans="2:8" x14ac:dyDescent="0.25">
      <c r="B51" s="11"/>
      <c r="C51" s="11"/>
      <c r="D51" s="11"/>
      <c r="E51" s="11"/>
      <c r="F51" s="11"/>
      <c r="G51" s="11"/>
      <c r="H51" s="11"/>
    </row>
    <row r="52" spans="2:8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12"/>
      <c r="C53" s="12"/>
      <c r="D53" s="12"/>
      <c r="E53" s="12"/>
      <c r="F53" s="12"/>
      <c r="G53" s="12"/>
      <c r="H53" s="12"/>
    </row>
  </sheetData>
  <mergeCells count="1">
    <mergeCell ref="B4:H4"/>
  </mergeCells>
  <printOptions horizontalCentered="1" verticalCentered="1"/>
  <pageMargins left="0.25" right="0.25" top="0.75" bottom="0.75" header="0.3" footer="0.3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  <pageSetUpPr autoPageBreaks="0" fitToPage="1"/>
  </sheetPr>
  <dimension ref="B1:H31"/>
  <sheetViews>
    <sheetView showGridLines="0" tabSelected="1" zoomScaleNormal="100" workbookViewId="0">
      <selection activeCell="E2" sqref="E2"/>
    </sheetView>
  </sheetViews>
  <sheetFormatPr defaultRowHeight="12.5" x14ac:dyDescent="0.25"/>
  <cols>
    <col min="1" max="1" width="2.26953125" customWidth="1"/>
    <col min="2" max="8" width="20.54296875" customWidth="1"/>
    <col min="9" max="9" width="1.7265625" customWidth="1"/>
    <col min="10" max="10" width="11.453125" customWidth="1"/>
  </cols>
  <sheetData>
    <row r="1" spans="2:8" ht="9" customHeight="1" thickBot="1" x14ac:dyDescent="0.3"/>
    <row r="2" spans="2:8" ht="27" customHeight="1" thickTop="1" thickBot="1" x14ac:dyDescent="0.3">
      <c r="B2" s="26" t="str">
        <f>UPPER(CHOOSE(WkMonthNum,"January","February","March","April","May","June","July","August","September","October","November","December"))</f>
        <v>MARCH</v>
      </c>
      <c r="C2" s="26">
        <v>2013</v>
      </c>
      <c r="D2" s="26" t="str">
        <f>UPPER(CHOOSE(WkWeek,"Week 1","Week 2","Week 3","Week 4", "Week 5", "Week 6"))</f>
        <v>WEEK 6</v>
      </c>
      <c r="E2" s="2">
        <v>6</v>
      </c>
      <c r="F2" s="2">
        <v>3</v>
      </c>
    </row>
    <row r="3" spans="2:8" ht="15" customHeight="1" thickTop="1" x14ac:dyDescent="0.25"/>
    <row r="4" spans="2:8" ht="42.75" customHeight="1" thickBot="1" x14ac:dyDescent="0.3">
      <c r="B4" s="30" t="s">
        <v>7</v>
      </c>
      <c r="C4" s="30"/>
      <c r="D4" s="30"/>
      <c r="E4" s="30"/>
      <c r="F4" s="30"/>
      <c r="G4" s="30"/>
      <c r="H4" s="30"/>
    </row>
    <row r="5" spans="2:8" ht="13.5" hidden="1" thickTop="1" thickBot="1" x14ac:dyDescent="0.3">
      <c r="B5" s="15" t="str">
        <f t="shared" ref="B5:H5" si="0">IF(WEEKDAY(DATEVALUE(WkMonth&amp;" 1, "&amp;WkYear))=COLUMN(A$1),1,IF(LEN(A5)&gt;0,A5+1,""))</f>
        <v/>
      </c>
      <c r="C5" s="15" t="str">
        <f t="shared" si="0"/>
        <v/>
      </c>
      <c r="D5" s="15" t="str">
        <f t="shared" si="0"/>
        <v/>
      </c>
      <c r="E5" s="15" t="str">
        <f t="shared" si="0"/>
        <v/>
      </c>
      <c r="F5" s="15" t="str">
        <f t="shared" si="0"/>
        <v/>
      </c>
      <c r="G5" s="15">
        <f t="shared" si="0"/>
        <v>1</v>
      </c>
      <c r="H5" s="15">
        <f t="shared" si="0"/>
        <v>2</v>
      </c>
    </row>
    <row r="6" spans="2:8" ht="13.5" hidden="1" thickTop="1" thickBot="1" x14ac:dyDescent="0.3">
      <c r="B6" s="1">
        <f>IF(LEN(H5)&gt;0,IF(H5=LastDayOfMonth_Week,"",H5+1),"")</f>
        <v>3</v>
      </c>
      <c r="C6" s="1">
        <f t="shared" ref="C6:H10" si="1">IF(LEN(B6)&gt;0,IF(B6=LastDayOfMonth_Week,"",B6+1),"")</f>
        <v>4</v>
      </c>
      <c r="D6" s="1">
        <f t="shared" si="1"/>
        <v>5</v>
      </c>
      <c r="E6" s="1">
        <f t="shared" si="1"/>
        <v>6</v>
      </c>
      <c r="F6" s="1">
        <f t="shared" si="1"/>
        <v>7</v>
      </c>
      <c r="G6" s="1">
        <f t="shared" si="1"/>
        <v>8</v>
      </c>
      <c r="H6" s="1">
        <f t="shared" si="1"/>
        <v>9</v>
      </c>
    </row>
    <row r="7" spans="2:8" ht="13.5" hidden="1" thickTop="1" thickBot="1" x14ac:dyDescent="0.3">
      <c r="B7" s="1">
        <f>IF(LEN(H6)&gt;0,IF(H6=LastDayOfMonth_Week,"",H6+1),"")</f>
        <v>10</v>
      </c>
      <c r="C7" s="1">
        <f t="shared" si="1"/>
        <v>11</v>
      </c>
      <c r="D7" s="1">
        <f t="shared" si="1"/>
        <v>12</v>
      </c>
      <c r="E7" s="1">
        <f t="shared" si="1"/>
        <v>13</v>
      </c>
      <c r="F7" s="1">
        <f t="shared" si="1"/>
        <v>14</v>
      </c>
      <c r="G7" s="1">
        <f t="shared" si="1"/>
        <v>15</v>
      </c>
      <c r="H7" s="1">
        <f t="shared" si="1"/>
        <v>16</v>
      </c>
    </row>
    <row r="8" spans="2:8" ht="13.5" hidden="1" thickTop="1" thickBot="1" x14ac:dyDescent="0.3">
      <c r="B8" s="1">
        <f>IF(LEN(H7)&gt;0,IF(H7=LastDayOfMonth_Week,"",H7+1),"")</f>
        <v>17</v>
      </c>
      <c r="C8" s="1">
        <f t="shared" si="1"/>
        <v>18</v>
      </c>
      <c r="D8" s="1">
        <f t="shared" si="1"/>
        <v>19</v>
      </c>
      <c r="E8" s="1">
        <f t="shared" si="1"/>
        <v>20</v>
      </c>
      <c r="F8" s="1">
        <f t="shared" si="1"/>
        <v>21</v>
      </c>
      <c r="G8" s="1">
        <f t="shared" si="1"/>
        <v>22</v>
      </c>
      <c r="H8" s="1">
        <f t="shared" si="1"/>
        <v>23</v>
      </c>
    </row>
    <row r="9" spans="2:8" ht="13.5" hidden="1" thickTop="1" thickBot="1" x14ac:dyDescent="0.3">
      <c r="B9" s="1">
        <f>IF(LEN(H8)&gt;0,IF(H8=LastDayOfMonth_Week,"",H8+1),"")</f>
        <v>24</v>
      </c>
      <c r="C9" s="1">
        <f t="shared" si="1"/>
        <v>25</v>
      </c>
      <c r="D9" s="1">
        <f t="shared" si="1"/>
        <v>26</v>
      </c>
      <c r="E9" s="1">
        <f t="shared" si="1"/>
        <v>27</v>
      </c>
      <c r="F9" s="1">
        <f t="shared" si="1"/>
        <v>28</v>
      </c>
      <c r="G9" s="1">
        <f t="shared" si="1"/>
        <v>29</v>
      </c>
      <c r="H9" s="1">
        <f t="shared" si="1"/>
        <v>30</v>
      </c>
    </row>
    <row r="10" spans="2:8" ht="13.5" hidden="1" thickTop="1" thickBot="1" x14ac:dyDescent="0.3">
      <c r="B10" s="1">
        <f>IF(LEN(H9)&gt;0,IF(H9=LastDayOfMonth_Week,"",H9+1),"")</f>
        <v>31</v>
      </c>
      <c r="C10" s="1" t="str">
        <f t="shared" si="1"/>
        <v/>
      </c>
      <c r="D10" s="1" t="str">
        <f t="shared" si="1"/>
        <v/>
      </c>
      <c r="E10" s="1" t="str">
        <f t="shared" si="1"/>
        <v/>
      </c>
      <c r="F10" s="1" t="str">
        <f t="shared" si="1"/>
        <v/>
      </c>
      <c r="G10" s="1" t="str">
        <f t="shared" si="1"/>
        <v/>
      </c>
      <c r="H10" s="1" t="str">
        <f t="shared" si="1"/>
        <v/>
      </c>
    </row>
    <row r="11" spans="2:8" ht="23.25" customHeight="1" thickTop="1" x14ac:dyDescent="0.25">
      <c r="B11" s="16" t="s">
        <v>0</v>
      </c>
      <c r="C11" s="17" t="s">
        <v>1</v>
      </c>
      <c r="D11" s="17" t="s">
        <v>2</v>
      </c>
      <c r="E11" s="17" t="s">
        <v>3</v>
      </c>
      <c r="F11" s="17" t="s">
        <v>4</v>
      </c>
      <c r="G11" s="17" t="s">
        <v>5</v>
      </c>
      <c r="H11" s="18" t="s">
        <v>6</v>
      </c>
    </row>
    <row r="12" spans="2:8" ht="27" x14ac:dyDescent="0.25">
      <c r="B12" s="19">
        <f t="shared" ref="B12:H12" si="2">IF(B14="",IF(AND(ISNUMBER(A12),A12&lt;LastDayOfMonth_Week),A12+1,""),IF(B14&lt;=7,"",INDEX(WkMonthView,WkWeek,COLUMN(A$1))-7))</f>
        <v>24</v>
      </c>
      <c r="C12" s="19">
        <f t="shared" si="2"/>
        <v>25</v>
      </c>
      <c r="D12" s="19">
        <f t="shared" si="2"/>
        <v>26</v>
      </c>
      <c r="E12" s="19">
        <f t="shared" si="2"/>
        <v>27</v>
      </c>
      <c r="F12" s="19">
        <f t="shared" si="2"/>
        <v>28</v>
      </c>
      <c r="G12" s="19">
        <f t="shared" si="2"/>
        <v>29</v>
      </c>
      <c r="H12" s="19">
        <f t="shared" si="2"/>
        <v>30</v>
      </c>
    </row>
    <row r="13" spans="2:8" x14ac:dyDescent="0.25">
      <c r="B13" s="21" t="str">
        <f>IF(LEN(B12)=0,"",IF(COUNTIF(Assignments[[ DATE]],DATE(WkYear,WkMonthNum,B12))&gt;0,"Assignment due!",""))</f>
        <v/>
      </c>
      <c r="C13" s="21" t="str">
        <f>IF(LEN(C12)=0,"",IF(COUNTIF(Assignments[[ DATE]],DATE(WkYear,WkMonthNum,C12))&gt;0,"Assignment due!",""))</f>
        <v/>
      </c>
      <c r="D13" s="21" t="str">
        <f>IF(LEN(D12)=0,"",IF(COUNTIF(Assignments[[ DATE]],DATE(WkYear,WkMonthNum,D12))&gt;0,"Assignment due!",""))</f>
        <v/>
      </c>
      <c r="E13" s="21" t="str">
        <f>IF(LEN(E12)=0,"",IF(COUNTIF(Assignments[[ DATE]],DATE(WkYear,WkMonthNum,E12))&gt;0,"Assignment due!",""))</f>
        <v/>
      </c>
      <c r="F13" s="21" t="str">
        <f>IF(LEN(F12)=0,"",IF(COUNTIF(Assignments[[ DATE]],DATE(WkYear,WkMonthNum,F12))&gt;0,"Assignment due!",""))</f>
        <v/>
      </c>
      <c r="G13" s="21" t="str">
        <f>IF(LEN(G12)=0,"",IF(COUNTIF(Assignments[[ DATE]],DATE(WkYear,WkMonthNum,G12))&gt;0,"Assignment due!",""))</f>
        <v/>
      </c>
      <c r="H13" s="21" t="str">
        <f>IF(LEN(H12)=0,"",IF(COUNTIF(Assignments[[ DATE]],DATE(WkYear,WkMonthNum,H12))&gt;0,"Assignment due!",""))</f>
        <v/>
      </c>
    </row>
    <row r="14" spans="2:8" ht="27" x14ac:dyDescent="0.25">
      <c r="B14" s="7">
        <f t="shared" ref="B14" si="3">INDEX(WkMonthView,WkWeek,COLUMN(A$1))</f>
        <v>31</v>
      </c>
      <c r="C14" s="7" t="str">
        <f t="shared" ref="C14" si="4">INDEX(WkMonthView,WkWeek,COLUMN(B$1))</f>
        <v/>
      </c>
      <c r="D14" s="7" t="str">
        <f t="shared" ref="D14" si="5">INDEX(WkMonthView,WkWeek,COLUMN(C$1))</f>
        <v/>
      </c>
      <c r="E14" s="7" t="str">
        <f t="shared" ref="E14" si="6">INDEX(WkMonthView,WkWeek,COLUMN(D$1))</f>
        <v/>
      </c>
      <c r="F14" s="7" t="str">
        <f t="shared" ref="F14" si="7">INDEX(WkMonthView,WkWeek,COLUMN(E$1))</f>
        <v/>
      </c>
      <c r="G14" s="7" t="str">
        <f t="shared" ref="G14" si="8">INDEX(WkMonthView,WkWeek,COLUMN(F$1))</f>
        <v/>
      </c>
      <c r="H14" s="7" t="str">
        <f t="shared" ref="H14" si="9">INDEX(WkMonthView,WkWeek,COLUMN(G$1))</f>
        <v/>
      </c>
    </row>
    <row r="15" spans="2:8" x14ac:dyDescent="0.25">
      <c r="B15" s="13" t="str">
        <f>IF(LEN(B14)=0,"",IF(COUNTIF(Assignments[[ DATE]],DATE(WkYear,WkMonthNum,B14))&gt;0,"Assignment due!",""))</f>
        <v/>
      </c>
      <c r="C15" s="13" t="str">
        <f>IF(LEN(C14)=0,"",IF(COUNTIF(Assignments[[ DATE]],DATE(WkYear,WkMonthNum,C14))&gt;0,"Assignment due!",""))</f>
        <v/>
      </c>
      <c r="D15" s="13" t="str">
        <f>IF(LEN(D14)=0,"",IF(COUNTIF(Assignments[[ DATE]],DATE(WkYear,WkMonthNum,D14))&gt;0,"Assignment due!",""))</f>
        <v/>
      </c>
      <c r="E15" s="13" t="str">
        <f>IF(LEN(E14)=0,"",IF(COUNTIF(Assignments[[ DATE]],DATE(WkYear,WkMonthNum,E14))&gt;0,"Assignment due!",""))</f>
        <v/>
      </c>
      <c r="F15" s="13" t="str">
        <f>IF(LEN(F14)=0,"",IF(COUNTIF(Assignments[[ DATE]],DATE(WkYear,WkMonthNum,F14))&gt;0,"Assignment due!",""))</f>
        <v/>
      </c>
      <c r="G15" s="13" t="str">
        <f>IF(LEN(G14)=0,"",IF(COUNTIF(Assignments[[ DATE]],DATE(WkYear,WkMonthNum,G14))&gt;0,"Assignment due!",""))</f>
        <v/>
      </c>
      <c r="H15" s="13" t="str">
        <f>IF(LEN(H14)=0,"",IF(COUNTIF(Assignments[[ DATE]],DATE(WkYear,WkMonthNum,H14))&gt;0,"Assignment due!",""))</f>
        <v/>
      </c>
    </row>
    <row r="16" spans="2:8" x14ac:dyDescent="0.25">
      <c r="B16" s="22"/>
      <c r="C16" s="22"/>
      <c r="D16" s="22"/>
      <c r="E16" s="22"/>
      <c r="F16" s="22"/>
      <c r="G16" s="22"/>
      <c r="H16" s="22"/>
    </row>
    <row r="17" spans="2:8" x14ac:dyDescent="0.25">
      <c r="B17" s="22"/>
      <c r="C17" s="22"/>
      <c r="D17" s="22"/>
      <c r="E17" s="22"/>
      <c r="F17" s="22"/>
      <c r="G17" s="22"/>
      <c r="H17" s="22"/>
    </row>
    <row r="18" spans="2:8" x14ac:dyDescent="0.25">
      <c r="B18" s="22"/>
      <c r="C18" s="22"/>
      <c r="D18" s="22"/>
      <c r="E18" s="22"/>
      <c r="F18" s="22"/>
      <c r="G18" s="22"/>
      <c r="H18" s="22"/>
    </row>
    <row r="19" spans="2:8" x14ac:dyDescent="0.25">
      <c r="B19" s="22"/>
      <c r="C19" s="22"/>
      <c r="D19" s="22"/>
      <c r="E19" s="22"/>
      <c r="F19" s="22"/>
      <c r="G19" s="22"/>
      <c r="H19" s="22"/>
    </row>
    <row r="20" spans="2:8" x14ac:dyDescent="0.25">
      <c r="B20" s="22"/>
      <c r="C20" s="22"/>
      <c r="D20" s="22"/>
      <c r="E20" s="22"/>
      <c r="F20" s="22"/>
      <c r="G20" s="22"/>
      <c r="H20" s="22"/>
    </row>
    <row r="21" spans="2:8" x14ac:dyDescent="0.25">
      <c r="B21" s="22"/>
      <c r="C21" s="22"/>
      <c r="D21" s="22"/>
      <c r="E21" s="22"/>
      <c r="F21" s="22"/>
      <c r="G21" s="22"/>
      <c r="H21" s="22"/>
    </row>
    <row r="22" spans="2:8" x14ac:dyDescent="0.25">
      <c r="B22" s="22"/>
      <c r="C22" s="22"/>
      <c r="D22" s="22"/>
      <c r="E22" s="22"/>
      <c r="F22" s="22"/>
      <c r="G22" s="22"/>
      <c r="H22" s="22"/>
    </row>
    <row r="23" spans="2:8" x14ac:dyDescent="0.25">
      <c r="B23" s="22"/>
      <c r="C23" s="22"/>
      <c r="D23" s="22"/>
      <c r="E23" s="22"/>
      <c r="F23" s="22"/>
      <c r="G23" s="22"/>
      <c r="H23" s="22"/>
    </row>
    <row r="24" spans="2:8" x14ac:dyDescent="0.25">
      <c r="B24" s="22"/>
      <c r="C24" s="22"/>
      <c r="D24" s="22"/>
      <c r="E24" s="22"/>
      <c r="F24" s="22"/>
      <c r="G24" s="22"/>
      <c r="H24" s="22"/>
    </row>
    <row r="25" spans="2:8" x14ac:dyDescent="0.25">
      <c r="B25" s="22"/>
      <c r="C25" s="22"/>
      <c r="D25" s="22"/>
      <c r="E25" s="22"/>
      <c r="F25" s="22"/>
      <c r="G25" s="22"/>
      <c r="H25" s="22"/>
    </row>
    <row r="26" spans="2:8" x14ac:dyDescent="0.25">
      <c r="B26" s="22"/>
      <c r="C26" s="22"/>
      <c r="D26" s="22"/>
      <c r="E26" s="22"/>
      <c r="F26" s="22"/>
      <c r="G26" s="22"/>
      <c r="H26" s="22"/>
    </row>
    <row r="27" spans="2:8" x14ac:dyDescent="0.25">
      <c r="B27" s="22"/>
      <c r="C27" s="22"/>
      <c r="D27" s="22"/>
      <c r="E27" s="22"/>
      <c r="F27" s="22"/>
      <c r="G27" s="22"/>
      <c r="H27" s="22"/>
    </row>
    <row r="28" spans="2:8" x14ac:dyDescent="0.25">
      <c r="B28" s="22"/>
      <c r="C28" s="22"/>
      <c r="D28" s="22"/>
      <c r="E28" s="22"/>
      <c r="F28" s="22"/>
      <c r="G28" s="22"/>
      <c r="H28" s="22"/>
    </row>
    <row r="29" spans="2:8" x14ac:dyDescent="0.25">
      <c r="B29" s="22"/>
      <c r="C29" s="22"/>
      <c r="D29" s="22"/>
      <c r="E29" s="22"/>
      <c r="F29" s="22"/>
      <c r="G29" s="22"/>
      <c r="H29" s="22"/>
    </row>
    <row r="30" spans="2:8" ht="27" x14ac:dyDescent="0.25">
      <c r="B30" s="19" t="str">
        <f t="shared" ref="B30:H30" si="10">IF(B14="",IF(AND(ISNUMBER(A30),A30&lt;LastDayOfMonth_Week),A30+1,""),IF(B14+7&gt;LastDayOfMonth_Week,"",INDEX(WkMonthView,WkWeek,COLUMN(A$1))+7))</f>
        <v/>
      </c>
      <c r="C30" s="19" t="str">
        <f t="shared" si="10"/>
        <v/>
      </c>
      <c r="D30" s="19" t="str">
        <f t="shared" si="10"/>
        <v/>
      </c>
      <c r="E30" s="19" t="str">
        <f t="shared" si="10"/>
        <v/>
      </c>
      <c r="F30" s="19" t="str">
        <f t="shared" si="10"/>
        <v/>
      </c>
      <c r="G30" s="19" t="str">
        <f t="shared" si="10"/>
        <v/>
      </c>
      <c r="H30" s="19" t="str">
        <f t="shared" si="10"/>
        <v/>
      </c>
    </row>
    <row r="31" spans="2:8" x14ac:dyDescent="0.25">
      <c r="B31" s="20" t="str">
        <f>IF(LEN(B30)=0,"",IF(COUNTIF(Assignments[[ DATE]],DATE(WkYear,WkMonthNum,B30))&gt;0,"Assignment due!",""))</f>
        <v/>
      </c>
      <c r="C31" s="20" t="str">
        <f>IF(LEN(C30)=0,"",IF(COUNTIF(Assignments[[ DATE]],DATE(WkYear,WkMonthNum,C30))&gt;0,"Assignment due!",""))</f>
        <v/>
      </c>
      <c r="D31" s="20" t="str">
        <f>IF(LEN(D30)=0,"",IF(COUNTIF(Assignments[[ DATE]],DATE(WkYear,WkMonthNum,D30))&gt;0,"Assignment due!",""))</f>
        <v/>
      </c>
      <c r="E31" s="20" t="str">
        <f>IF(LEN(E30)=0,"",IF(COUNTIF(Assignments[[ DATE]],DATE(WkYear,WkMonthNum,E30))&gt;0,"Assignment due!",""))</f>
        <v/>
      </c>
      <c r="F31" s="20" t="str">
        <f>IF(LEN(F30)=0,"",IF(COUNTIF(Assignments[[ DATE]],DATE(WkYear,WkMonthNum,F30))&gt;0,"Assignment due!",""))</f>
        <v/>
      </c>
      <c r="G31" s="20" t="str">
        <f>IF(LEN(G30)=0,"",IF(COUNTIF(Assignments[[ DATE]],DATE(WkYear,WkMonthNum,G30))&gt;0,"Assignment due!",""))</f>
        <v/>
      </c>
      <c r="H31" s="20" t="str">
        <f>IF(LEN(H30)=0,"",IF(COUNTIF(Assignments[[ DATE]],DATE(WkYear,WkMonthNum,H30))&gt;0,"Assignment due!",""))</f>
        <v/>
      </c>
    </row>
  </sheetData>
  <mergeCells count="1">
    <mergeCell ref="B4:H4"/>
  </mergeCells>
  <printOptions horizontalCentered="1" verticalCentered="1"/>
  <pageMargins left="0.25" right="0.25" top="0.75" bottom="0.75" header="0.3" footer="0.3"/>
  <pageSetup scale="92" orientation="landscape" r:id="rId1"/>
  <ignoredErrors>
    <ignoredError sqref="B14 C14:H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Year Spinner">
              <controlPr defaultSize="0" autoPict="0" altText="Spinner button. Changes calendar year in cell C2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12700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Month Spinner">
              <controlPr defaultSize="0" autoPict="0" altText="Spinner button. Changes calendar month in cell E2">
                <anchor moveWithCells="1" sizeWithCells="1">
                  <from>
                    <xdr:col>1</xdr:col>
                    <xdr:colOff>1250950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Week Spinner">
              <controlPr defaultSize="0" autoPict="0" altText="Spinner button. Changes calendar week number in cell C4">
                <anchor moveWithCells="1" sizeWithCells="1">
                  <from>
                    <xdr:col>3</xdr:col>
                    <xdr:colOff>1238250</xdr:colOff>
                    <xdr:row>1</xdr:row>
                    <xdr:rowOff>19050</xdr:rowOff>
                  </from>
                  <to>
                    <xdr:col>4</xdr:col>
                    <xdr:colOff>12700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Milestones</vt:lpstr>
      <vt:lpstr>Month View</vt:lpstr>
      <vt:lpstr>Week View</vt:lpstr>
      <vt:lpstr>MoMonth</vt:lpstr>
      <vt:lpstr>MoMonthNum</vt:lpstr>
      <vt:lpstr>MoWeek2</vt:lpstr>
      <vt:lpstr>MoWeek3</vt:lpstr>
      <vt:lpstr>MoWeek4</vt:lpstr>
      <vt:lpstr>MoWeek5</vt:lpstr>
      <vt:lpstr>MoYear</vt:lpstr>
      <vt:lpstr>'Month View'!Print_Area</vt:lpstr>
      <vt:lpstr>'Week View'!Print_Area</vt:lpstr>
      <vt:lpstr>Milestones!Print_Titles</vt:lpstr>
      <vt:lpstr>'Week View'!WkMonth</vt:lpstr>
      <vt:lpstr>WkMonthNum</vt:lpstr>
      <vt:lpstr>WkMonthView</vt:lpstr>
      <vt:lpstr>WkWeek</vt:lpstr>
      <vt:lpstr>'Week View'!WkYear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cullen</dc:creator>
  <cp:keywords/>
  <cp:lastModifiedBy>mark cullen</cp:lastModifiedBy>
  <dcterms:created xsi:type="dcterms:W3CDTF">2014-02-17T21:58:52Z</dcterms:created>
  <dcterms:modified xsi:type="dcterms:W3CDTF">2014-02-24T17:26:45Z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