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k\Desktop\"/>
    </mc:Choice>
  </mc:AlternateContent>
  <bookViews>
    <workbookView xWindow="0" yWindow="0" windowWidth="19200" windowHeight="7520"/>
  </bookViews>
  <sheets>
    <sheet name="Milestones" sheetId="6" r:id="rId1"/>
    <sheet name="Labor Budget" sheetId="9" r:id="rId2"/>
    <sheet name="Materials List" sheetId="7" r:id="rId3"/>
    <sheet name="Month View" sheetId="3" r:id="rId4"/>
    <sheet name="Sheet4" sheetId="10" r:id="rId5"/>
  </sheets>
  <definedNames>
    <definedName name="LastDay_Week">MAX(#REF!)</definedName>
    <definedName name="LastDayOfMonth_Week">DAY(EOMONTH(DATE(#REF!,#REF!,1),0))</definedName>
    <definedName name="MoMonth">'Month View'!$B$2</definedName>
    <definedName name="MoMonthNum">'Month View'!$F$2</definedName>
    <definedName name="MoWeek2">'Month View'!$B$10:$H$13</definedName>
    <definedName name="MoWeek3">'Month View'!$B$14:$H$17</definedName>
    <definedName name="MoWeek4">'Month View'!$B$18:$H$21</definedName>
    <definedName name="MoWeek5">'Month View'!$B$22:$H$25</definedName>
    <definedName name="MoYear">'Month View'!$C$2</definedName>
    <definedName name="_xlnm.Print_Area" localSheetId="1">'Labor Budget'!$A$3:$G$36</definedName>
    <definedName name="_xlnm.Print_Area" localSheetId="3">'Month View'!$B$4:$H$33</definedName>
    <definedName name="_xlnm.Print_Titles" localSheetId="0">Milestones!$4:$4</definedName>
    <definedName name="WkMonthNum">#REF!</definedName>
    <definedName name="WkMonthView">#REF!</definedName>
    <definedName name="WkWeek">#REF!</definedName>
  </definedNames>
  <calcPr calcId="152511"/>
</workbook>
</file>

<file path=xl/calcChain.xml><?xml version="1.0" encoding="utf-8"?>
<calcChain xmlns="http://schemas.openxmlformats.org/spreadsheetml/2006/main">
  <c r="F28" i="9" l="1"/>
  <c r="F26" i="9"/>
  <c r="F8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7" i="7"/>
  <c r="F6" i="7"/>
  <c r="F6" i="9"/>
  <c r="F7" i="9"/>
  <c r="F8" i="9"/>
  <c r="F9" i="9"/>
  <c r="F10" i="9"/>
  <c r="F11" i="9"/>
  <c r="F12" i="9"/>
  <c r="F16" i="9"/>
  <c r="F17" i="9"/>
  <c r="F18" i="9"/>
  <c r="F19" i="9"/>
  <c r="F20" i="9"/>
  <c r="F21" i="9"/>
  <c r="F22" i="9"/>
  <c r="F23" i="9"/>
  <c r="F24" i="9"/>
  <c r="F5" i="9"/>
  <c r="F4" i="9"/>
  <c r="B2" i="3"/>
  <c r="B6" i="3" l="1"/>
  <c r="C6" i="3" l="1"/>
  <c r="B7" i="3"/>
  <c r="D6" i="3" l="1"/>
  <c r="C7" i="3"/>
  <c r="E6" i="3" l="1"/>
  <c r="D7" i="3"/>
  <c r="F6" i="3" l="1"/>
  <c r="G6" i="3" l="1"/>
  <c r="F7" i="3"/>
  <c r="H6" i="3" l="1"/>
  <c r="B10" i="3" s="1"/>
  <c r="C10" i="3" s="1"/>
  <c r="D10" i="3" s="1"/>
  <c r="E10" i="3" s="1"/>
  <c r="F10" i="3" s="1"/>
  <c r="G10" i="3" s="1"/>
  <c r="H10" i="3" s="1"/>
  <c r="B14" i="3" s="1"/>
  <c r="C14" i="3" s="1"/>
  <c r="D14" i="3" s="1"/>
  <c r="E14" i="3" s="1"/>
  <c r="F14" i="3" s="1"/>
  <c r="G14" i="3" s="1"/>
  <c r="H14" i="3" s="1"/>
  <c r="B18" i="3" s="1"/>
  <c r="C18" i="3" s="1"/>
  <c r="D18" i="3" s="1"/>
  <c r="E18" i="3" s="1"/>
  <c r="F18" i="3" s="1"/>
  <c r="G18" i="3" s="1"/>
  <c r="H18" i="3" s="1"/>
  <c r="B22" i="3" s="1"/>
  <c r="C22" i="3" s="1"/>
  <c r="D22" i="3" s="1"/>
  <c r="E22" i="3" s="1"/>
  <c r="F22" i="3" s="1"/>
  <c r="G22" i="3" s="1"/>
  <c r="B26" i="3" s="1"/>
  <c r="C26" i="3" s="1"/>
  <c r="D26" i="3" s="1"/>
  <c r="E26" i="3" s="1"/>
  <c r="F26" i="3" s="1"/>
  <c r="G26" i="3" s="1"/>
  <c r="H26" i="3" s="1"/>
  <c r="B30" i="3" s="1"/>
  <c r="C30" i="3" l="1"/>
  <c r="B31" i="3"/>
  <c r="H7" i="3"/>
  <c r="D30" i="3" l="1"/>
  <c r="B11" i="3"/>
  <c r="E30" i="3" l="1"/>
  <c r="C11" i="3"/>
  <c r="F30" i="3" l="1"/>
  <c r="E31" i="3"/>
  <c r="D11" i="3"/>
  <c r="G30" i="3" l="1"/>
  <c r="E11" i="3"/>
  <c r="H30" i="3" l="1"/>
  <c r="F11" i="3"/>
  <c r="G11" i="3" l="1"/>
  <c r="B15" i="3" l="1"/>
  <c r="C15" i="3" l="1"/>
  <c r="E15" i="3" l="1"/>
  <c r="G15" i="3" l="1"/>
  <c r="B19" i="3" l="1"/>
  <c r="C19" i="3" l="1"/>
  <c r="E19" i="3" l="1"/>
  <c r="G19" i="3" l="1"/>
  <c r="B23" i="3" l="1"/>
  <c r="C23" i="3" l="1"/>
  <c r="E23" i="3" l="1"/>
</calcChain>
</file>

<file path=xl/sharedStrings.xml><?xml version="1.0" encoding="utf-8"?>
<sst xmlns="http://schemas.openxmlformats.org/spreadsheetml/2006/main" count="159" uniqueCount="90">
  <si>
    <t>SUNDAY</t>
  </si>
  <si>
    <t>MONDAY</t>
  </si>
  <si>
    <t>TUESDAY</t>
  </si>
  <si>
    <t>WEDNESDAY</t>
  </si>
  <si>
    <t>THURSDAY</t>
  </si>
  <si>
    <t>FRIDAY</t>
  </si>
  <si>
    <t>SATURDAY</t>
  </si>
  <si>
    <t xml:space="preserve"> DATE</t>
  </si>
  <si>
    <t>Haunted Hotel TECH BEGINS</t>
  </si>
  <si>
    <t>Haunted Hotel CLOSES</t>
  </si>
  <si>
    <t>Haunted Hotel LOAD-OUT BEGINS</t>
  </si>
  <si>
    <t>Haunted Hotel LOAD-OUT COMPLETE</t>
  </si>
  <si>
    <t>Haunted Hotel LOAD-OUT</t>
  </si>
  <si>
    <t>________________________________</t>
  </si>
  <si>
    <t>__________________________________________</t>
  </si>
  <si>
    <t>Deck BUILD DAY</t>
  </si>
  <si>
    <t>Halloween!</t>
  </si>
  <si>
    <t>Deck BUDGET APPROVED</t>
  </si>
  <si>
    <t>Deck PURCHASING COMPLETE</t>
  </si>
  <si>
    <t xml:space="preserve">Deck PURCHASING </t>
  </si>
  <si>
    <t xml:space="preserve">                    TBD</t>
  </si>
  <si>
    <t xml:space="preserve">                   TBD</t>
  </si>
  <si>
    <t xml:space="preserve">                  TBD</t>
  </si>
  <si>
    <t xml:space="preserve"> LOAD-OUT COMPLETE</t>
  </si>
  <si>
    <t>Deck WORK CALL</t>
  </si>
  <si>
    <t xml:space="preserve">         Deck PAINT CALL</t>
  </si>
  <si>
    <t>Deck LIGHT HANG</t>
  </si>
  <si>
    <t>CONCERT</t>
  </si>
  <si>
    <t>TALENT SHOW</t>
  </si>
  <si>
    <t>Deck CARP LOAD-IN</t>
  </si>
  <si>
    <t>Deck LIGHT FOCUS</t>
  </si>
  <si>
    <t>Deck LAYOUT</t>
  </si>
  <si>
    <t>Deck PAINT CALL</t>
  </si>
  <si>
    <t>Deck SCENIC CALL</t>
  </si>
  <si>
    <t xml:space="preserve">       Deck SCENIC CALL</t>
  </si>
  <si>
    <t>October &amp; November 2014</t>
  </si>
  <si>
    <t>Materials List</t>
  </si>
  <si>
    <t>Material</t>
  </si>
  <si>
    <t>Specs</t>
  </si>
  <si>
    <t># of Units</t>
  </si>
  <si>
    <t>Unit Price</t>
  </si>
  <si>
    <t>Price</t>
  </si>
  <si>
    <t>Vendor</t>
  </si>
  <si>
    <t>PRODUCTION CLASS (Y/N)</t>
  </si>
  <si>
    <t>LENGTH OF CALL (hours)</t>
  </si>
  <si>
    <t>CALL</t>
  </si>
  <si>
    <t>NOTES</t>
  </si>
  <si>
    <t>Y</t>
  </si>
  <si>
    <t>N</t>
  </si>
  <si>
    <t>Production Class so Carps will work around Light Focus doing finish work</t>
  </si>
  <si>
    <t xml:space="preserve">TBD for Carps </t>
  </si>
  <si>
    <t>TBD by Master Carp based on week's shop work</t>
  </si>
  <si>
    <t>TBD by Master Carp basded on week's shop work</t>
  </si>
  <si>
    <t>FOR REFERENCE ONLY</t>
  </si>
  <si>
    <t>Lay Maso floor</t>
  </si>
  <si>
    <t>Paint Floor Black</t>
  </si>
  <si>
    <t>Loacate refrence points on floor for LOAD-IN</t>
  </si>
  <si>
    <t xml:space="preserve">Install Deck </t>
  </si>
  <si>
    <t>Paint Logo for Band</t>
  </si>
  <si>
    <t>Finish work/Tech/Show/Post Show (Marley layout)</t>
  </si>
  <si>
    <t>Black Paint</t>
  </si>
  <si>
    <t>Valspar Satin Porch &amp; Floor Paint, 1 gallon</t>
  </si>
  <si>
    <t>Wooster 6-Pack 9-in x .37-in High Capacity Roller Covers</t>
  </si>
  <si>
    <t>Roller covers</t>
  </si>
  <si>
    <t>Lowes</t>
  </si>
  <si>
    <t>Blue Hawk 14-in Metal Paint Roller Frame</t>
  </si>
  <si>
    <t>Roller cages</t>
  </si>
  <si>
    <t>Paint Trays</t>
  </si>
  <si>
    <t>N/A</t>
  </si>
  <si>
    <t>IN STOCK AT CITY TECH</t>
  </si>
  <si>
    <t xml:space="preserve"> N/A</t>
  </si>
  <si>
    <t>Marley Layout cont(TBD)/tech/Show</t>
  </si>
  <si>
    <t># CREW</t>
  </si>
  <si>
    <t>MAN HOURS</t>
  </si>
  <si>
    <t>Marley</t>
  </si>
  <si>
    <t>Bellare Glossy Floor, Black, Roll 59" wide</t>
  </si>
  <si>
    <t>Rosebrand</t>
  </si>
  <si>
    <t>Marley Tape</t>
  </si>
  <si>
    <t>clear dance floor tape, 36yrds</t>
  </si>
  <si>
    <t>Event Calendar</t>
  </si>
  <si>
    <t>Paint For Band Logo</t>
  </si>
  <si>
    <t xml:space="preserve">Rosebrand </t>
  </si>
  <si>
    <t>Rosco Supersaturated, quart (3 colors)</t>
  </si>
  <si>
    <t>NOTES:</t>
  </si>
  <si>
    <t>Production Class carpentry crew to be used as labor pool during Tech Production class times, outside calls to be filled by any/all voulenteers</t>
  </si>
  <si>
    <t>Produciton Carp Crew consisits of 8-10 people with some Haunted Hotel obligations therefore we have lowballed out labor projection but scheduled TBD calls to keep on schedule</t>
  </si>
  <si>
    <t>Milestones Calendar</t>
  </si>
  <si>
    <t>total man hours</t>
  </si>
  <si>
    <t>total class man hours</t>
  </si>
  <si>
    <t>Labor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</si>
</sst>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164" formatCode="mm/dd/yyyy"/>
    <numFmt numFmtId="170" formatCode="m/d;@"/>
  </numFmts>
  <fonts count="21" x14ac:knownFonts="1">
    <font>
      <sz val="10"/>
      <color theme="1" tint="0.14996795556505021"/>
      <name val="Cambria"/>
      <family val="2"/>
      <scheme val="minor"/>
    </font>
    <font>
      <b/>
      <sz val="11"/>
      <color theme="3"/>
      <name val="Cambria"/>
      <family val="2"/>
      <scheme val="minor"/>
    </font>
    <font>
      <sz val="11"/>
      <color theme="0"/>
      <name val="Cambria"/>
      <family val="2"/>
      <scheme val="minor"/>
    </font>
    <font>
      <sz val="11"/>
      <name val="Cambria"/>
      <family val="2"/>
      <scheme val="minor"/>
    </font>
    <font>
      <b/>
      <sz val="11"/>
      <color rgb="FFFA7D00"/>
      <name val="Cambria"/>
      <family val="2"/>
      <scheme val="minor"/>
    </font>
    <font>
      <b/>
      <sz val="30"/>
      <color theme="0"/>
      <name val="Cambria"/>
      <family val="1"/>
      <scheme val="minor"/>
    </font>
    <font>
      <sz val="11"/>
      <color theme="1" tint="0.14999847407452621"/>
      <name val="Tahoma"/>
      <family val="2"/>
      <scheme val="major"/>
    </font>
    <font>
      <sz val="9"/>
      <color theme="1" tint="0.14999847407452621"/>
      <name val="Cambria"/>
      <family val="1"/>
      <scheme val="minor"/>
    </font>
    <font>
      <sz val="22"/>
      <color theme="4"/>
      <name val="Tahoma"/>
      <family val="2"/>
      <scheme val="major"/>
    </font>
    <font>
      <sz val="12"/>
      <color theme="1" tint="0.14996795556505021"/>
      <name val="Cambria"/>
      <family val="2"/>
      <scheme val="minor"/>
    </font>
    <font>
      <sz val="15"/>
      <color theme="3" tint="0.14996795556505021"/>
      <name val="Tahoma"/>
      <family val="2"/>
      <scheme val="major"/>
    </font>
    <font>
      <sz val="13"/>
      <color theme="3" tint="0.14996795556505021"/>
      <name val="Tahoma"/>
      <family val="2"/>
      <scheme val="major"/>
    </font>
    <font>
      <sz val="11"/>
      <color theme="3" tint="0.14996795556505021"/>
      <name val="Cambria"/>
      <family val="2"/>
      <scheme val="minor"/>
    </font>
    <font>
      <b/>
      <sz val="12"/>
      <color theme="0"/>
      <name val="Cambria"/>
      <family val="2"/>
      <scheme val="minor"/>
    </font>
    <font>
      <b/>
      <sz val="11"/>
      <color theme="0"/>
      <name val="Cambria"/>
      <family val="1"/>
      <scheme val="minor"/>
    </font>
    <font>
      <sz val="12"/>
      <name val="Cambria"/>
      <family val="1"/>
      <scheme val="minor"/>
    </font>
    <font>
      <sz val="12"/>
      <color theme="1" tint="0.14996795556505021"/>
      <name val="Cambria"/>
      <family val="1"/>
      <scheme val="minor"/>
    </font>
    <font>
      <sz val="10"/>
      <color rgb="FF282828"/>
      <name val="Cambria"/>
      <family val="1"/>
      <scheme val="minor"/>
    </font>
    <font>
      <sz val="12"/>
      <color theme="1" tint="0.14993743705557422"/>
      <name val="Cambria"/>
      <family val="2"/>
      <scheme val="minor"/>
    </font>
    <font>
      <sz val="18"/>
      <color theme="1" tint="0.14996795556505021"/>
      <name val="Cambria"/>
      <family val="2"/>
      <scheme val="minor"/>
    </font>
    <font>
      <b/>
      <sz val="10"/>
      <color theme="1" tint="0.14996795556505021"/>
      <name val="Cambria"/>
      <family val="1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theme="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theme="4"/>
      </patternFill>
    </fill>
    <fill>
      <patternFill patternType="solid">
        <fgColor theme="6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n">
        <color theme="0"/>
      </right>
      <top style="thick">
        <color theme="0"/>
      </top>
      <bottom/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dotted">
        <color theme="0" tint="-0.34998626667073579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6">
    <xf numFmtId="0" fontId="0" fillId="0" borderId="0">
      <alignment vertical="center"/>
    </xf>
    <xf numFmtId="0" fontId="1" fillId="0" borderId="0" applyNumberFormat="0" applyFill="0" applyBorder="0" applyAlignment="0" applyProtection="0"/>
    <xf numFmtId="0" fontId="4" fillId="3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Alignment="0" applyProtection="0"/>
    <xf numFmtId="0" fontId="12" fillId="0" borderId="0" applyNumberFormat="0" applyFill="0" applyBorder="0" applyAlignment="0" applyProtection="0"/>
  </cellStyleXfs>
  <cellXfs count="59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3" fillId="0" borderId="0" xfId="0" applyFont="1" applyFill="1">
      <alignment vertical="center"/>
    </xf>
    <xf numFmtId="0" fontId="6" fillId="4" borderId="3" xfId="1" applyFont="1" applyFill="1" applyBorder="1" applyAlignment="1">
      <alignment horizontal="left" vertical="center" indent="1"/>
    </xf>
    <xf numFmtId="0" fontId="6" fillId="4" borderId="4" xfId="1" applyFont="1" applyFill="1" applyBorder="1" applyAlignment="1">
      <alignment horizontal="left" vertical="center" indent="1"/>
    </xf>
    <xf numFmtId="0" fontId="6" fillId="4" borderId="5" xfId="1" applyFont="1" applyFill="1" applyBorder="1" applyAlignment="1">
      <alignment horizontal="left" vertical="center" indent="1"/>
    </xf>
    <xf numFmtId="0" fontId="8" fillId="0" borderId="6" xfId="0" applyFont="1" applyFill="1" applyBorder="1">
      <alignment vertical="center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8" fillId="2" borderId="6" xfId="0" applyFont="1" applyFill="1" applyBorder="1">
      <alignment vertical="center"/>
    </xf>
    <xf numFmtId="0" fontId="0" fillId="2" borderId="7" xfId="0" applyFill="1" applyBorder="1" applyProtection="1">
      <alignment vertical="center"/>
      <protection locked="0"/>
    </xf>
    <xf numFmtId="0" fontId="7" fillId="0" borderId="7" xfId="2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ont="1" applyFill="1" applyBorder="1" applyAlignment="1">
      <alignment horizontal="left" vertical="center" indent="1"/>
    </xf>
    <xf numFmtId="14" fontId="0" fillId="0" borderId="0" xfId="0" applyNumberFormat="1" applyAlignment="1">
      <alignment horizontal="right" vertical="center" indent="1"/>
    </xf>
    <xf numFmtId="0" fontId="5" fillId="4" borderId="0" xfId="0" applyFont="1" applyFill="1" applyAlignment="1">
      <alignment horizontal="left" vertical="center" indent="6"/>
    </xf>
    <xf numFmtId="0" fontId="0" fillId="0" borderId="0" xfId="0" applyAlignment="1">
      <alignment horizontal="left" vertical="center" indent="1"/>
    </xf>
    <xf numFmtId="164" fontId="0" fillId="0" borderId="0" xfId="0" applyNumberFormat="1" applyAlignment="1">
      <alignment horizontal="right" vertical="center" indent="1"/>
    </xf>
    <xf numFmtId="0" fontId="14" fillId="6" borderId="2" xfId="0" applyFont="1" applyFill="1" applyBorder="1" applyAlignment="1">
      <alignment horizontal="left" vertical="center" indent="1"/>
    </xf>
    <xf numFmtId="0" fontId="5" fillId="5" borderId="0" xfId="0" applyFont="1" applyFill="1" applyBorder="1" applyAlignment="1">
      <alignment horizontal="left" vertical="center" indent="6"/>
    </xf>
    <xf numFmtId="0" fontId="9" fillId="7" borderId="9" xfId="0" applyFont="1" applyFill="1" applyBorder="1" applyAlignment="1">
      <alignment horizontal="left" vertical="center" indent="4"/>
    </xf>
    <xf numFmtId="0" fontId="9" fillId="7" borderId="9" xfId="0" applyFont="1" applyFill="1" applyBorder="1" applyAlignment="1">
      <alignment horizontal="center" vertical="center"/>
    </xf>
    <xf numFmtId="0" fontId="16" fillId="7" borderId="9" xfId="0" applyFont="1" applyFill="1" applyBorder="1">
      <alignment vertical="center"/>
    </xf>
    <xf numFmtId="0" fontId="0" fillId="0" borderId="9" xfId="0" applyBorder="1">
      <alignment vertical="center"/>
    </xf>
    <xf numFmtId="0" fontId="15" fillId="7" borderId="9" xfId="0" applyFont="1" applyFill="1" applyBorder="1" applyAlignment="1">
      <alignment horizontal="center" vertical="center"/>
    </xf>
    <xf numFmtId="0" fontId="16" fillId="7" borderId="9" xfId="0" applyFont="1" applyFill="1" applyBorder="1" applyAlignment="1">
      <alignment horizontal="center" vertical="center"/>
    </xf>
    <xf numFmtId="0" fontId="13" fillId="9" borderId="0" xfId="0" applyFont="1" applyFill="1" applyBorder="1" applyAlignment="1">
      <alignment vertical="center" wrapText="1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0" fillId="10" borderId="0" xfId="0" applyFont="1" applyFill="1" applyBorder="1" applyAlignment="1">
      <alignment horizontal="left" vertical="center" indent="1"/>
    </xf>
    <xf numFmtId="0" fontId="0" fillId="10" borderId="0" xfId="0" applyFill="1" applyBorder="1">
      <alignment vertical="center"/>
    </xf>
    <xf numFmtId="0" fontId="0" fillId="6" borderId="0" xfId="0" applyFill="1" applyBorder="1">
      <alignment vertical="center"/>
    </xf>
    <xf numFmtId="8" fontId="0" fillId="0" borderId="9" xfId="0" applyNumberFormat="1" applyBorder="1">
      <alignment vertical="center"/>
    </xf>
    <xf numFmtId="0" fontId="17" fillId="0" borderId="0" xfId="0" applyFont="1">
      <alignment vertical="center"/>
    </xf>
    <xf numFmtId="0" fontId="0" fillId="0" borderId="9" xfId="0" applyBorder="1" applyAlignment="1">
      <alignment horizontal="center" vertical="center"/>
    </xf>
    <xf numFmtId="8" fontId="0" fillId="0" borderId="9" xfId="0" applyNumberFormat="1" applyBorder="1" applyAlignment="1">
      <alignment horizontal="center" vertical="center"/>
    </xf>
    <xf numFmtId="170" fontId="0" fillId="10" borderId="0" xfId="0" applyNumberFormat="1" applyFont="1" applyFill="1" applyBorder="1" applyAlignment="1">
      <alignment horizontal="right" vertical="center" indent="1"/>
    </xf>
    <xf numFmtId="0" fontId="0" fillId="10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2" borderId="0" xfId="0" applyFont="1" applyFill="1" applyBorder="1" applyAlignment="1">
      <alignment horizontal="left" vertical="center" indent="1"/>
    </xf>
    <xf numFmtId="170" fontId="0" fillId="2" borderId="0" xfId="0" applyNumberFormat="1" applyFont="1" applyFill="1" applyBorder="1" applyAlignment="1">
      <alignment horizontal="right" vertical="center" indent="1"/>
    </xf>
    <xf numFmtId="170" fontId="0" fillId="0" borderId="0" xfId="0" applyNumberFormat="1" applyFont="1" applyFill="1" applyBorder="1" applyAlignment="1">
      <alignment horizontal="right" vertical="center" indent="1"/>
    </xf>
    <xf numFmtId="0" fontId="13" fillId="8" borderId="0" xfId="0" applyFont="1" applyFill="1" applyBorder="1" applyAlignment="1">
      <alignment horizontal="left" vertical="center" indent="4"/>
    </xf>
    <xf numFmtId="0" fontId="13" fillId="8" borderId="0" xfId="0" applyFont="1" applyFill="1" applyBorder="1" applyAlignment="1">
      <alignment horizontal="center" vertical="center"/>
    </xf>
    <xf numFmtId="0" fontId="13" fillId="9" borderId="0" xfId="0" applyFont="1" applyFill="1" applyBorder="1" applyAlignment="1">
      <alignment horizontal="center" vertical="center" wrapText="1"/>
    </xf>
    <xf numFmtId="0" fontId="13" fillId="9" borderId="0" xfId="0" applyFont="1" applyFill="1" applyBorder="1">
      <alignment vertical="center"/>
    </xf>
    <xf numFmtId="6" fontId="0" fillId="0" borderId="9" xfId="0" applyNumberFormat="1" applyBorder="1">
      <alignment vertical="center"/>
    </xf>
    <xf numFmtId="0" fontId="18" fillId="0" borderId="0" xfId="0" applyFont="1">
      <alignment vertical="center"/>
    </xf>
    <xf numFmtId="0" fontId="19" fillId="0" borderId="0" xfId="0" applyFont="1" applyFill="1" applyBorder="1" applyAlignment="1">
      <alignment horizontal="left" vertical="center" indent="4"/>
    </xf>
    <xf numFmtId="0" fontId="20" fillId="2" borderId="0" xfId="0" applyFont="1" applyFill="1" applyBorder="1">
      <alignment vertical="center"/>
    </xf>
    <xf numFmtId="0" fontId="20" fillId="2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11" borderId="0" xfId="0" applyFont="1" applyFill="1" applyBorder="1" applyAlignment="1">
      <alignment horizontal="left" vertical="center"/>
    </xf>
    <xf numFmtId="0" fontId="0" fillId="12" borderId="0" xfId="0" applyFill="1" applyAlignment="1">
      <alignment vertical="center"/>
    </xf>
  </cellXfs>
  <cellStyles count="6">
    <cellStyle name="Calculation" xfId="2" builtinId="22"/>
    <cellStyle name="Heading 1" xfId="3" builtinId="16" customBuiltin="1"/>
    <cellStyle name="Heading 2" xfId="4" builtinId="17" customBuiltin="1"/>
    <cellStyle name="Heading 3" xfId="5" builtinId="18" customBuiltin="1"/>
    <cellStyle name="Heading 4" xfId="1" builtinId="19"/>
    <cellStyle name="Normal" xfId="0" builtinId="0" customBuiltin="1"/>
  </cellStyles>
  <dxfs count="6">
    <dxf>
      <numFmt numFmtId="164" formatCode="mm/dd/yyyy"/>
      <alignment horizontal="righ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14996795556505021"/>
        <name val="Cambria"/>
        <scheme val="minor"/>
      </font>
    </dxf>
    <dxf>
      <font>
        <b val="0"/>
        <i val="0"/>
        <color theme="1" tint="0.14996795556505021"/>
      </font>
      <fill>
        <patternFill patternType="none">
          <fgColor auto="1"/>
          <bgColor auto="1"/>
        </patternFill>
      </fill>
      <border diagonalUp="0" diagonalDown="0">
        <left/>
        <right/>
        <top style="dashed">
          <color theme="0" tint="-0.24994659260841701"/>
        </top>
        <bottom style="dashed">
          <color theme="0" tint="-0.24994659260841701"/>
        </bottom>
        <vertical style="dashed">
          <color theme="0" tint="-0.24994659260841701"/>
        </vertical>
        <horizontal style="dashed">
          <color theme="0" tint="-0.24994659260841701"/>
        </horizontal>
      </border>
    </dxf>
    <dxf>
      <font>
        <b/>
        <i val="0"/>
        <color theme="0"/>
      </font>
      <fill>
        <patternFill patternType="solid">
          <fgColor theme="4"/>
          <bgColor theme="5"/>
        </patternFill>
      </fill>
      <border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 val="0"/>
        <i val="0"/>
        <color theme="1" tint="0.14996795556505021"/>
      </font>
      <fill>
        <patternFill>
          <bgColor theme="0" tint="-4.9989318521683403E-2"/>
        </patternFill>
      </fill>
      <border diagonalUp="0" diagonalDown="0">
        <left/>
        <right/>
        <top style="dashed">
          <color theme="0" tint="-0.24994659260841701"/>
        </top>
        <bottom style="dashed">
          <color theme="0" tint="-0.24994659260841701"/>
        </bottom>
        <vertical style="dashed">
          <color theme="0" tint="-0.24994659260841701"/>
        </vertical>
        <horizontal style="dashed">
          <color theme="0" tint="-0.24994659260841701"/>
        </horizontal>
      </border>
    </dxf>
  </dxfs>
  <tableStyles count="1" defaultTableStyle="Student Planner" defaultPivotStyle="PivotStyleLight16">
    <tableStyle name="Student Planner" pivot="0" count="3">
      <tableStyleElement type="wholeTable" dxfId="5"/>
      <tableStyleElement type="headerRow" dxfId="4"/>
      <tableStyleElement type="firstRow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110837</xdr:colOff>
      <xdr:row>3</xdr:row>
      <xdr:rowOff>102610</xdr:rowOff>
    </xdr:from>
    <xdr:to>
      <xdr:col>1</xdr:col>
      <xdr:colOff>422564</xdr:colOff>
      <xdr:row>3</xdr:row>
      <xdr:rowOff>440315</xdr:rowOff>
    </xdr:to>
    <xdr:grpSp>
      <xdr:nvGrpSpPr>
        <xdr:cNvPr id="3077" name="Month View Icon" descr="&quot;&quot;" title="Calendar Icon"/>
        <xdr:cNvGrpSpPr>
          <a:grpSpLocks noChangeAspect="1"/>
        </xdr:cNvGrpSpPr>
      </xdr:nvGrpSpPr>
      <xdr:grpSpPr bwMode="auto">
        <a:xfrm>
          <a:off x="269587" y="267710"/>
          <a:ext cx="311727" cy="337705"/>
          <a:chOff x="26" y="86"/>
          <a:chExt cx="36" cy="39"/>
        </a:xfrm>
      </xdr:grpSpPr>
      <xdr:sp macro="" textlink="">
        <xdr:nvSpPr>
          <xdr:cNvPr id="3078" name="Rectangle 6"/>
          <xdr:cNvSpPr>
            <a:spLocks noChangeArrowheads="1"/>
          </xdr:cNvSpPr>
        </xdr:nvSpPr>
        <xdr:spPr bwMode="auto">
          <a:xfrm>
            <a:off x="26" y="86"/>
            <a:ext cx="36" cy="3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79" name="Freeform 7"/>
          <xdr:cNvSpPr>
            <a:spLocks/>
          </xdr:cNvSpPr>
        </xdr:nvSpPr>
        <xdr:spPr bwMode="auto">
          <a:xfrm>
            <a:off x="26" y="95"/>
            <a:ext cx="36" cy="30"/>
          </a:xfrm>
          <a:custGeom>
            <a:avLst/>
            <a:gdLst>
              <a:gd name="T0" fmla="*/ 0 w 3024"/>
              <a:gd name="T1" fmla="*/ 0 h 2562"/>
              <a:gd name="T2" fmla="*/ 3024 w 3024"/>
              <a:gd name="T3" fmla="*/ 0 h 2562"/>
              <a:gd name="T4" fmla="*/ 3024 w 3024"/>
              <a:gd name="T5" fmla="*/ 1959 h 2562"/>
              <a:gd name="T6" fmla="*/ 2419 w 3024"/>
              <a:gd name="T7" fmla="*/ 2562 h 2562"/>
              <a:gd name="T8" fmla="*/ 0 w 3024"/>
              <a:gd name="T9" fmla="*/ 2562 h 2562"/>
              <a:gd name="T10" fmla="*/ 0 w 3024"/>
              <a:gd name="T11" fmla="*/ 0 h 25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w="3024" h="2562">
                <a:moveTo>
                  <a:pt x="0" y="0"/>
                </a:moveTo>
                <a:lnTo>
                  <a:pt x="3024" y="0"/>
                </a:lnTo>
                <a:lnTo>
                  <a:pt x="3024" y="1959"/>
                </a:lnTo>
                <a:lnTo>
                  <a:pt x="2419" y="2562"/>
                </a:lnTo>
                <a:lnTo>
                  <a:pt x="0" y="2562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3080" name="Freeform 8"/>
          <xdr:cNvSpPr>
            <a:spLocks/>
          </xdr:cNvSpPr>
        </xdr:nvSpPr>
        <xdr:spPr bwMode="auto">
          <a:xfrm>
            <a:off x="55" y="118"/>
            <a:ext cx="7" cy="7"/>
          </a:xfrm>
          <a:custGeom>
            <a:avLst/>
            <a:gdLst>
              <a:gd name="T0" fmla="*/ 0 w 605"/>
              <a:gd name="T1" fmla="*/ 0 h 609"/>
              <a:gd name="T2" fmla="*/ 605 w 605"/>
              <a:gd name="T3" fmla="*/ 0 h 609"/>
              <a:gd name="T4" fmla="*/ 0 w 605"/>
              <a:gd name="T5" fmla="*/ 609 h 609"/>
              <a:gd name="T6" fmla="*/ 0 w 605"/>
              <a:gd name="T7" fmla="*/ 0 h 6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605" h="609">
                <a:moveTo>
                  <a:pt x="0" y="0"/>
                </a:moveTo>
                <a:lnTo>
                  <a:pt x="605" y="0"/>
                </a:lnTo>
                <a:lnTo>
                  <a:pt x="0" y="609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3081" name="Freeform 9"/>
          <xdr:cNvSpPr>
            <a:spLocks/>
          </xdr:cNvSpPr>
        </xdr:nvSpPr>
        <xdr:spPr bwMode="auto">
          <a:xfrm>
            <a:off x="26" y="88"/>
            <a:ext cx="36" cy="8"/>
          </a:xfrm>
          <a:custGeom>
            <a:avLst/>
            <a:gdLst>
              <a:gd name="T0" fmla="*/ 151 w 3024"/>
              <a:gd name="T1" fmla="*/ 0 h 671"/>
              <a:gd name="T2" fmla="*/ 2873 w 3024"/>
              <a:gd name="T3" fmla="*/ 0 h 671"/>
              <a:gd name="T4" fmla="*/ 2903 w 3024"/>
              <a:gd name="T5" fmla="*/ 3 h 671"/>
              <a:gd name="T6" fmla="*/ 2931 w 3024"/>
              <a:gd name="T7" fmla="*/ 12 h 671"/>
              <a:gd name="T8" fmla="*/ 2957 w 3024"/>
              <a:gd name="T9" fmla="*/ 26 h 671"/>
              <a:gd name="T10" fmla="*/ 2980 w 3024"/>
              <a:gd name="T11" fmla="*/ 44 h 671"/>
              <a:gd name="T12" fmla="*/ 2998 w 3024"/>
              <a:gd name="T13" fmla="*/ 66 h 671"/>
              <a:gd name="T14" fmla="*/ 3012 w 3024"/>
              <a:gd name="T15" fmla="*/ 92 h 671"/>
              <a:gd name="T16" fmla="*/ 3021 w 3024"/>
              <a:gd name="T17" fmla="*/ 120 h 671"/>
              <a:gd name="T18" fmla="*/ 3024 w 3024"/>
              <a:gd name="T19" fmla="*/ 150 h 671"/>
              <a:gd name="T20" fmla="*/ 3024 w 3024"/>
              <a:gd name="T21" fmla="*/ 671 h 671"/>
              <a:gd name="T22" fmla="*/ 0 w 3024"/>
              <a:gd name="T23" fmla="*/ 671 h 671"/>
              <a:gd name="T24" fmla="*/ 0 w 3024"/>
              <a:gd name="T25" fmla="*/ 150 h 671"/>
              <a:gd name="T26" fmla="*/ 3 w 3024"/>
              <a:gd name="T27" fmla="*/ 120 h 671"/>
              <a:gd name="T28" fmla="*/ 12 w 3024"/>
              <a:gd name="T29" fmla="*/ 92 h 671"/>
              <a:gd name="T30" fmla="*/ 26 w 3024"/>
              <a:gd name="T31" fmla="*/ 66 h 671"/>
              <a:gd name="T32" fmla="*/ 44 w 3024"/>
              <a:gd name="T33" fmla="*/ 44 h 671"/>
              <a:gd name="T34" fmla="*/ 67 w 3024"/>
              <a:gd name="T35" fmla="*/ 26 h 671"/>
              <a:gd name="T36" fmla="*/ 93 w 3024"/>
              <a:gd name="T37" fmla="*/ 12 h 671"/>
              <a:gd name="T38" fmla="*/ 121 w 3024"/>
              <a:gd name="T39" fmla="*/ 3 h 671"/>
              <a:gd name="T40" fmla="*/ 151 w 3024"/>
              <a:gd name="T41" fmla="*/ 0 h 6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w="3024" h="671">
                <a:moveTo>
                  <a:pt x="151" y="0"/>
                </a:moveTo>
                <a:lnTo>
                  <a:pt x="2873" y="0"/>
                </a:lnTo>
                <a:lnTo>
                  <a:pt x="2903" y="3"/>
                </a:lnTo>
                <a:lnTo>
                  <a:pt x="2931" y="12"/>
                </a:lnTo>
                <a:lnTo>
                  <a:pt x="2957" y="26"/>
                </a:lnTo>
                <a:lnTo>
                  <a:pt x="2980" y="44"/>
                </a:lnTo>
                <a:lnTo>
                  <a:pt x="2998" y="66"/>
                </a:lnTo>
                <a:lnTo>
                  <a:pt x="3012" y="92"/>
                </a:lnTo>
                <a:lnTo>
                  <a:pt x="3021" y="120"/>
                </a:lnTo>
                <a:lnTo>
                  <a:pt x="3024" y="150"/>
                </a:lnTo>
                <a:lnTo>
                  <a:pt x="3024" y="671"/>
                </a:lnTo>
                <a:lnTo>
                  <a:pt x="0" y="671"/>
                </a:lnTo>
                <a:lnTo>
                  <a:pt x="0" y="150"/>
                </a:lnTo>
                <a:lnTo>
                  <a:pt x="3" y="120"/>
                </a:lnTo>
                <a:lnTo>
                  <a:pt x="12" y="92"/>
                </a:lnTo>
                <a:lnTo>
                  <a:pt x="26" y="66"/>
                </a:lnTo>
                <a:lnTo>
                  <a:pt x="44" y="44"/>
                </a:lnTo>
                <a:lnTo>
                  <a:pt x="67" y="26"/>
                </a:lnTo>
                <a:lnTo>
                  <a:pt x="93" y="12"/>
                </a:lnTo>
                <a:lnTo>
                  <a:pt x="121" y="3"/>
                </a:lnTo>
                <a:lnTo>
                  <a:pt x="151" y="0"/>
                </a:lnTo>
                <a:close/>
              </a:path>
            </a:pathLst>
          </a:custGeom>
          <a:solidFill>
            <a:schemeClr val="accent1">
              <a:lumMod val="60000"/>
              <a:lumOff val="40000"/>
            </a:schemeClr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ables/table1.xml><?xml version="1.0" encoding="utf-8"?>
<table xmlns="http://schemas.openxmlformats.org/spreadsheetml/2006/main" id="1" name="Assignments" displayName="Assignments" ref="B4:C30" totalsRowShown="0" headerRowDxfId="2">
  <autoFilter ref="B4:C30"/>
  <tableColumns count="2">
    <tableColumn id="1" name="Milestones Calendar" dataDxfId="1"/>
    <tableColumn id="2" name=" DATE" dataDxfId="0"/>
  </tableColumns>
  <tableStyleInfo name="Student Planner" showFirstColumn="0" showLastColumn="0" showRowStripes="1" showColumnStripes="0"/>
  <extLst>
    <ext xmlns:x14="http://schemas.microsoft.com/office/spreadsheetml/2009/9/main" uri="{504A1905-F514-4f6f-8877-14C23A59335A}">
      <x14:table altText="Assignments" altTextSummary="List of assignments and due date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Urban">
  <a:themeElements>
    <a:clrScheme name="Student Planner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EBBB6"/>
      </a:accent1>
      <a:accent2>
        <a:srgbClr val="73549A"/>
      </a:accent2>
      <a:accent3>
        <a:srgbClr val="B50B1B"/>
      </a:accent3>
      <a:accent4>
        <a:srgbClr val="E8950E"/>
      </a:accent4>
      <a:accent5>
        <a:srgbClr val="68B82B"/>
      </a:accent5>
      <a:accent6>
        <a:srgbClr val="1D86CD"/>
      </a:accent6>
      <a:hlink>
        <a:srgbClr val="1D86CD"/>
      </a:hlink>
      <a:folHlink>
        <a:srgbClr val="73549A"/>
      </a:folHlink>
    </a:clrScheme>
    <a:fontScheme name="Student Planner">
      <a:majorFont>
        <a:latin typeface="Tahoma"/>
        <a:ea typeface=""/>
        <a:cs typeface=""/>
      </a:majorFont>
      <a:minorFont>
        <a:latin typeface="Cambria"/>
        <a:ea typeface=""/>
        <a:cs typeface=""/>
      </a:minorFont>
    </a:fontScheme>
    <a:fmtScheme name="Urban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  <a:satMod val="255000"/>
              </a:schemeClr>
            </a:gs>
            <a:gs pos="55000">
              <a:schemeClr val="phClr">
                <a:tint val="12000"/>
                <a:satMod val="255000"/>
              </a:schemeClr>
            </a:gs>
            <a:gs pos="100000">
              <a:schemeClr val="phClr">
                <a:tint val="45000"/>
                <a:satMod val="250000"/>
              </a:schemeClr>
            </a:gs>
          </a:gsLst>
          <a:path path="circle">
            <a:fillToRect l="-40000" t="-90000" r="140000" b="190000"/>
          </a:path>
        </a:gradFill>
        <a:gradFill rotWithShape="1">
          <a:gsLst>
            <a:gs pos="0">
              <a:schemeClr val="phClr">
                <a:tint val="43000"/>
                <a:satMod val="165000"/>
              </a:schemeClr>
            </a:gs>
            <a:gs pos="55000">
              <a:schemeClr val="phClr">
                <a:tint val="83000"/>
                <a:satMod val="155000"/>
              </a:schemeClr>
            </a:gs>
            <a:gs pos="100000">
              <a:schemeClr val="phClr">
                <a:shade val="85000"/>
              </a:schemeClr>
            </a:gs>
          </a:gsLst>
          <a:path path="circle">
            <a:fillToRect l="-40000" t="-90000" r="140000" b="19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17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15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flat" dir="t">
              <a:rot lat="0" lon="0" rev="20040000"/>
            </a:lightRig>
          </a:scene3d>
          <a:sp3d contourW="12700" prstMaterial="dkEdge">
            <a:bevelT w="25400" h="38100" prst="convex"/>
            <a:contourClr>
              <a:schemeClr val="phClr">
                <a:satMod val="115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100000">
              <a:schemeClr val="phClr">
                <a:tint val="80000"/>
                <a:satMod val="250000"/>
              </a:schemeClr>
            </a:gs>
            <a:gs pos="60000">
              <a:schemeClr val="phClr">
                <a:shade val="38000"/>
                <a:satMod val="175000"/>
              </a:schemeClr>
            </a:gs>
            <a:gs pos="0">
              <a:schemeClr val="phClr">
                <a:shade val="30000"/>
                <a:satMod val="175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8000"/>
              </a:schemeClr>
              <a:schemeClr val="phClr">
                <a:tint val="96000"/>
                <a:satMod val="15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autoPageBreaks="0"/>
  </sheetPr>
  <dimension ref="A1:C54"/>
  <sheetViews>
    <sheetView showGridLines="0" tabSelected="1" zoomScaleNormal="100" workbookViewId="0">
      <selection activeCell="F13" sqref="F13"/>
    </sheetView>
  </sheetViews>
  <sheetFormatPr defaultRowHeight="18" customHeight="1" x14ac:dyDescent="0.25"/>
  <cols>
    <col min="1" max="1" width="2.26953125" customWidth="1"/>
    <col min="2" max="2" width="54.7265625" customWidth="1"/>
    <col min="3" max="3" width="19.81640625" customWidth="1"/>
  </cols>
  <sheetData>
    <row r="1" spans="1:3" ht="9" customHeight="1" x14ac:dyDescent="0.25">
      <c r="A1" s="14"/>
      <c r="B1" s="14"/>
    </row>
    <row r="2" spans="1:3" ht="2" customHeight="1" x14ac:dyDescent="0.25">
      <c r="A2" s="14"/>
      <c r="B2" s="14"/>
      <c r="C2" s="2"/>
    </row>
    <row r="3" spans="1:3" ht="12.5" x14ac:dyDescent="0.25">
      <c r="A3" s="14"/>
      <c r="B3" s="14"/>
    </row>
    <row r="4" spans="1:3" ht="35.25" customHeight="1" x14ac:dyDescent="0.25">
      <c r="B4" s="53" t="s">
        <v>86</v>
      </c>
      <c r="C4" s="13" t="s">
        <v>7</v>
      </c>
    </row>
    <row r="5" spans="1:3" ht="18" customHeight="1" x14ac:dyDescent="0.25">
      <c r="B5" s="15" t="s">
        <v>17</v>
      </c>
      <c r="C5" s="16">
        <v>41913</v>
      </c>
    </row>
    <row r="6" spans="1:3" ht="18" customHeight="1" x14ac:dyDescent="0.25">
      <c r="B6" s="15" t="s">
        <v>18</v>
      </c>
      <c r="C6" s="16">
        <v>41915</v>
      </c>
    </row>
    <row r="7" spans="1:3" ht="18" customHeight="1" x14ac:dyDescent="0.25">
      <c r="B7" s="15" t="s">
        <v>8</v>
      </c>
      <c r="C7" s="16">
        <v>41923</v>
      </c>
    </row>
    <row r="8" spans="1:3" ht="18" customHeight="1" x14ac:dyDescent="0.25">
      <c r="B8" s="15" t="s">
        <v>15</v>
      </c>
      <c r="C8" s="16">
        <v>41926</v>
      </c>
    </row>
    <row r="9" spans="1:3" ht="18" customHeight="1" x14ac:dyDescent="0.25">
      <c r="B9" s="15" t="s">
        <v>15</v>
      </c>
      <c r="C9" s="16">
        <v>41928</v>
      </c>
    </row>
    <row r="10" spans="1:3" ht="18" customHeight="1" x14ac:dyDescent="0.25">
      <c r="B10" s="15" t="s">
        <v>15</v>
      </c>
      <c r="C10" s="16">
        <v>41930</v>
      </c>
    </row>
    <row r="11" spans="1:3" ht="18" customHeight="1" x14ac:dyDescent="0.25">
      <c r="B11" s="15" t="s">
        <v>15</v>
      </c>
      <c r="C11" s="16">
        <v>41933</v>
      </c>
    </row>
    <row r="12" spans="1:3" ht="18" customHeight="1" x14ac:dyDescent="0.25">
      <c r="B12" s="15" t="s">
        <v>15</v>
      </c>
      <c r="C12" s="16">
        <v>41935</v>
      </c>
    </row>
    <row r="13" spans="1:3" ht="18" customHeight="1" x14ac:dyDescent="0.25">
      <c r="B13" s="15" t="s">
        <v>15</v>
      </c>
      <c r="C13" s="16">
        <v>41937</v>
      </c>
    </row>
    <row r="14" spans="1:3" ht="18" customHeight="1" x14ac:dyDescent="0.25">
      <c r="B14" s="15" t="s">
        <v>15</v>
      </c>
      <c r="C14" s="16">
        <v>41940</v>
      </c>
    </row>
    <row r="15" spans="1:3" ht="18" customHeight="1" x14ac:dyDescent="0.25">
      <c r="B15" s="15" t="s">
        <v>15</v>
      </c>
      <c r="C15" s="16">
        <v>41942</v>
      </c>
    </row>
    <row r="16" spans="1:3" ht="18" customHeight="1" x14ac:dyDescent="0.25">
      <c r="B16" s="15" t="s">
        <v>15</v>
      </c>
      <c r="C16" s="16">
        <v>41944</v>
      </c>
    </row>
    <row r="17" spans="2:3" ht="18" customHeight="1" x14ac:dyDescent="0.25">
      <c r="B17" s="15" t="s">
        <v>9</v>
      </c>
      <c r="C17" s="16">
        <v>41945</v>
      </c>
    </row>
    <row r="18" spans="2:3" ht="18" customHeight="1" x14ac:dyDescent="0.25">
      <c r="B18" s="15" t="s">
        <v>10</v>
      </c>
      <c r="C18" s="16">
        <v>41946</v>
      </c>
    </row>
    <row r="19" spans="2:3" ht="18" customHeight="1" x14ac:dyDescent="0.25">
      <c r="B19" s="15" t="s">
        <v>11</v>
      </c>
      <c r="C19" s="16">
        <v>41949</v>
      </c>
    </row>
    <row r="20" spans="2:3" ht="18" customHeight="1" x14ac:dyDescent="0.25">
      <c r="B20" s="15" t="s">
        <v>24</v>
      </c>
      <c r="C20" s="16">
        <v>41950</v>
      </c>
    </row>
    <row r="21" spans="2:3" ht="18" customHeight="1" x14ac:dyDescent="0.25">
      <c r="B21" s="15" t="s">
        <v>32</v>
      </c>
      <c r="C21" s="16">
        <v>41950</v>
      </c>
    </row>
    <row r="22" spans="2:3" ht="18" customHeight="1" x14ac:dyDescent="0.25">
      <c r="B22" s="15" t="s">
        <v>26</v>
      </c>
      <c r="C22" s="16">
        <v>41951</v>
      </c>
    </row>
    <row r="23" spans="2:3" ht="18" customHeight="1" x14ac:dyDescent="0.25">
      <c r="B23" s="15" t="s">
        <v>31</v>
      </c>
      <c r="C23" s="16">
        <v>41953</v>
      </c>
    </row>
    <row r="24" spans="2:3" ht="18" customHeight="1" x14ac:dyDescent="0.25">
      <c r="B24" s="15" t="s">
        <v>29</v>
      </c>
      <c r="C24" s="16">
        <v>41954</v>
      </c>
    </row>
    <row r="25" spans="2:3" ht="18" customHeight="1" x14ac:dyDescent="0.25">
      <c r="B25" s="18" t="s">
        <v>33</v>
      </c>
      <c r="C25" s="19">
        <v>41954</v>
      </c>
    </row>
    <row r="26" spans="2:3" ht="18" customHeight="1" x14ac:dyDescent="0.25">
      <c r="B26" s="15" t="s">
        <v>30</v>
      </c>
      <c r="C26" s="16">
        <v>41956</v>
      </c>
    </row>
    <row r="27" spans="2:3" ht="18" customHeight="1" x14ac:dyDescent="0.25">
      <c r="B27" s="15" t="s">
        <v>27</v>
      </c>
      <c r="C27" s="16">
        <v>41957</v>
      </c>
    </row>
    <row r="28" spans="2:3" ht="18" customHeight="1" x14ac:dyDescent="0.25">
      <c r="B28" s="18" t="s">
        <v>28</v>
      </c>
      <c r="C28" s="19">
        <v>41958</v>
      </c>
    </row>
    <row r="29" spans="2:3" ht="18" customHeight="1" x14ac:dyDescent="0.25">
      <c r="B29" s="15"/>
      <c r="C29" s="16"/>
    </row>
    <row r="30" spans="2:3" ht="18" customHeight="1" x14ac:dyDescent="0.25">
      <c r="B30" s="15"/>
      <c r="C30" s="16"/>
    </row>
    <row r="31" spans="2:3" ht="18" customHeight="1" x14ac:dyDescent="0.25">
      <c r="B31" s="15"/>
      <c r="C31" s="16"/>
    </row>
    <row r="32" spans="2:3" ht="18" customHeight="1" x14ac:dyDescent="0.25">
      <c r="B32" s="15"/>
      <c r="C32" s="16"/>
    </row>
    <row r="33" spans="2:3" ht="18" customHeight="1" x14ac:dyDescent="0.25">
      <c r="B33" s="15"/>
      <c r="C33" s="16"/>
    </row>
    <row r="34" spans="2:3" ht="18" customHeight="1" x14ac:dyDescent="0.25">
      <c r="B34" s="15"/>
      <c r="C34" s="16"/>
    </row>
    <row r="35" spans="2:3" ht="18" customHeight="1" x14ac:dyDescent="0.25">
      <c r="B35" s="15"/>
      <c r="C35" s="16"/>
    </row>
    <row r="36" spans="2:3" ht="18" customHeight="1" x14ac:dyDescent="0.25">
      <c r="B36" s="18"/>
      <c r="C36" s="19"/>
    </row>
    <row r="37" spans="2:3" ht="18" customHeight="1" x14ac:dyDescent="0.25">
      <c r="B37" s="18"/>
      <c r="C37" s="19"/>
    </row>
    <row r="38" spans="2:3" ht="18" customHeight="1" x14ac:dyDescent="0.25">
      <c r="B38" s="18"/>
      <c r="C38" s="19"/>
    </row>
    <row r="39" spans="2:3" ht="18" customHeight="1" x14ac:dyDescent="0.25">
      <c r="B39" s="18"/>
      <c r="C39" s="19"/>
    </row>
    <row r="40" spans="2:3" ht="18" customHeight="1" x14ac:dyDescent="0.25">
      <c r="B40" s="18"/>
      <c r="C40" s="19"/>
    </row>
    <row r="41" spans="2:3" ht="18" customHeight="1" x14ac:dyDescent="0.25">
      <c r="B41" s="18"/>
      <c r="C41" s="19"/>
    </row>
    <row r="42" spans="2:3" ht="18" customHeight="1" x14ac:dyDescent="0.25">
      <c r="B42" s="18"/>
      <c r="C42" s="19"/>
    </row>
    <row r="43" spans="2:3" ht="18" customHeight="1" x14ac:dyDescent="0.25">
      <c r="B43" s="18"/>
      <c r="C43" s="19"/>
    </row>
    <row r="44" spans="2:3" ht="18" customHeight="1" x14ac:dyDescent="0.25">
      <c r="B44" s="15"/>
      <c r="C44" s="16"/>
    </row>
    <row r="45" spans="2:3" ht="18" customHeight="1" x14ac:dyDescent="0.25">
      <c r="B45" s="18"/>
      <c r="C45" s="19"/>
    </row>
    <row r="46" spans="2:3" ht="18" customHeight="1" x14ac:dyDescent="0.25">
      <c r="B46" s="18"/>
      <c r="C46" s="19"/>
    </row>
    <row r="47" spans="2:3" ht="18" customHeight="1" x14ac:dyDescent="0.25">
      <c r="B47" s="18"/>
      <c r="C47" s="19"/>
    </row>
    <row r="48" spans="2:3" ht="18" customHeight="1" x14ac:dyDescent="0.25">
      <c r="B48" s="18"/>
      <c r="C48" s="19"/>
    </row>
    <row r="49" spans="2:3" ht="18" customHeight="1" x14ac:dyDescent="0.25">
      <c r="B49" s="18"/>
      <c r="C49" s="19"/>
    </row>
    <row r="50" spans="2:3" ht="18" customHeight="1" x14ac:dyDescent="0.25">
      <c r="B50" s="18"/>
      <c r="C50" s="19"/>
    </row>
    <row r="51" spans="2:3" ht="18" customHeight="1" x14ac:dyDescent="0.25">
      <c r="B51" s="18"/>
      <c r="C51" s="19"/>
    </row>
    <row r="52" spans="2:3" ht="18" customHeight="1" x14ac:dyDescent="0.25">
      <c r="B52" s="18"/>
      <c r="C52" s="19"/>
    </row>
    <row r="53" spans="2:3" ht="18" customHeight="1" x14ac:dyDescent="0.25">
      <c r="B53" s="18"/>
      <c r="C53" s="19"/>
    </row>
    <row r="54" spans="2:3" ht="18" customHeight="1" x14ac:dyDescent="0.25">
      <c r="B54" s="18"/>
      <c r="C54" s="19"/>
    </row>
  </sheetData>
  <printOptions horizontalCentered="1"/>
  <pageMargins left="0.7" right="0.7" top="0.75" bottom="0.75" header="0.3" footer="0.3"/>
  <pageSetup orientation="portrait" r:id="rId1"/>
  <headerFooter differentFirst="1">
    <oddHeader>&amp;LTechnical Direction&amp;CProblem #2 
Deck&amp;R2/25/2014</oddHeader>
    <oddFooter>&amp;LJose Estrella, Marcelo Avila, 
Vicente Gil &amp; Sarah Conyers&amp;CPage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2:G32"/>
  <sheetViews>
    <sheetView zoomScale="93" workbookViewId="0">
      <selection activeCell="A2" sqref="A2:G2"/>
    </sheetView>
  </sheetViews>
  <sheetFormatPr defaultRowHeight="12.5" x14ac:dyDescent="0.25"/>
  <cols>
    <col min="1" max="1" width="31.453125" customWidth="1"/>
    <col min="2" max="2" width="8.7265625" customWidth="1"/>
    <col min="3" max="3" width="17.7265625" style="30" customWidth="1"/>
    <col min="4" max="4" width="9.81640625" customWidth="1"/>
    <col min="5" max="5" width="14.26953125" customWidth="1"/>
    <col min="6" max="6" width="12.90625" customWidth="1"/>
    <col min="7" max="7" width="61.6328125" customWidth="1"/>
  </cols>
  <sheetData>
    <row r="2" spans="1:7" ht="43" customHeight="1" x14ac:dyDescent="0.25">
      <c r="A2" s="57" t="s">
        <v>89</v>
      </c>
      <c r="B2" s="58"/>
      <c r="C2" s="58"/>
      <c r="D2" s="58"/>
      <c r="E2" s="58"/>
      <c r="F2" s="58"/>
      <c r="G2" s="58"/>
    </row>
    <row r="3" spans="1:7" ht="38.5" customHeight="1" x14ac:dyDescent="0.25">
      <c r="A3" s="47" t="s">
        <v>45</v>
      </c>
      <c r="B3" s="48" t="s">
        <v>7</v>
      </c>
      <c r="C3" s="49" t="s">
        <v>43</v>
      </c>
      <c r="D3" s="50" t="s">
        <v>72</v>
      </c>
      <c r="E3" s="28" t="s">
        <v>44</v>
      </c>
      <c r="F3" s="28" t="s">
        <v>73</v>
      </c>
      <c r="G3" s="28" t="s">
        <v>46</v>
      </c>
    </row>
    <row r="4" spans="1:7" x14ac:dyDescent="0.25">
      <c r="A4" s="44" t="s">
        <v>15</v>
      </c>
      <c r="B4" s="45">
        <v>41926</v>
      </c>
      <c r="C4" s="40" t="s">
        <v>47</v>
      </c>
      <c r="D4" s="41">
        <v>6</v>
      </c>
      <c r="E4" s="41">
        <v>2</v>
      </c>
      <c r="F4" s="41">
        <f>D4*E4</f>
        <v>12</v>
      </c>
      <c r="G4" s="41"/>
    </row>
    <row r="5" spans="1:7" x14ac:dyDescent="0.25">
      <c r="A5" s="15" t="s">
        <v>15</v>
      </c>
      <c r="B5" s="46">
        <v>41928</v>
      </c>
      <c r="C5" s="42" t="s">
        <v>47</v>
      </c>
      <c r="D5" s="43">
        <v>6</v>
      </c>
      <c r="E5" s="43">
        <v>2</v>
      </c>
      <c r="F5" s="43">
        <f>D5*E5</f>
        <v>12</v>
      </c>
      <c r="G5" s="43"/>
    </row>
    <row r="6" spans="1:7" x14ac:dyDescent="0.25">
      <c r="A6" s="44" t="s">
        <v>15</v>
      </c>
      <c r="B6" s="45">
        <v>41930</v>
      </c>
      <c r="C6" s="40" t="s">
        <v>48</v>
      </c>
      <c r="D6" s="41">
        <v>3</v>
      </c>
      <c r="E6" s="41">
        <v>4</v>
      </c>
      <c r="F6" s="41">
        <f t="shared" ref="F6:F25" si="0">D6*E6</f>
        <v>12</v>
      </c>
      <c r="G6" s="41" t="s">
        <v>51</v>
      </c>
    </row>
    <row r="7" spans="1:7" x14ac:dyDescent="0.25">
      <c r="A7" s="15" t="s">
        <v>15</v>
      </c>
      <c r="B7" s="46">
        <v>41933</v>
      </c>
      <c r="C7" s="42" t="s">
        <v>47</v>
      </c>
      <c r="D7" s="43">
        <v>8</v>
      </c>
      <c r="E7" s="43">
        <v>2</v>
      </c>
      <c r="F7" s="43">
        <f t="shared" si="0"/>
        <v>16</v>
      </c>
      <c r="G7" s="43"/>
    </row>
    <row r="8" spans="1:7" x14ac:dyDescent="0.25">
      <c r="A8" s="44" t="s">
        <v>15</v>
      </c>
      <c r="B8" s="45">
        <v>41935</v>
      </c>
      <c r="C8" s="40" t="s">
        <v>47</v>
      </c>
      <c r="D8" s="41">
        <v>8</v>
      </c>
      <c r="E8" s="41">
        <v>2</v>
      </c>
      <c r="F8" s="41">
        <f t="shared" si="0"/>
        <v>16</v>
      </c>
      <c r="G8" s="41"/>
    </row>
    <row r="9" spans="1:7" x14ac:dyDescent="0.25">
      <c r="A9" s="15" t="s">
        <v>15</v>
      </c>
      <c r="B9" s="46">
        <v>41937</v>
      </c>
      <c r="C9" s="42" t="s">
        <v>48</v>
      </c>
      <c r="D9" s="43">
        <v>3</v>
      </c>
      <c r="E9" s="43">
        <v>4</v>
      </c>
      <c r="F9" s="43">
        <f t="shared" si="0"/>
        <v>12</v>
      </c>
      <c r="G9" s="43" t="s">
        <v>51</v>
      </c>
    </row>
    <row r="10" spans="1:7" x14ac:dyDescent="0.25">
      <c r="A10" s="44" t="s">
        <v>15</v>
      </c>
      <c r="B10" s="45">
        <v>41940</v>
      </c>
      <c r="C10" s="40" t="s">
        <v>47</v>
      </c>
      <c r="D10" s="41">
        <v>8</v>
      </c>
      <c r="E10" s="41">
        <v>2</v>
      </c>
      <c r="F10" s="41">
        <f t="shared" si="0"/>
        <v>16</v>
      </c>
      <c r="G10" s="41"/>
    </row>
    <row r="11" spans="1:7" x14ac:dyDescent="0.25">
      <c r="A11" s="15" t="s">
        <v>15</v>
      </c>
      <c r="B11" s="46">
        <v>41942</v>
      </c>
      <c r="C11" s="42" t="s">
        <v>47</v>
      </c>
      <c r="D11" s="43">
        <v>8</v>
      </c>
      <c r="E11" s="43">
        <v>2</v>
      </c>
      <c r="F11" s="43">
        <f t="shared" si="0"/>
        <v>16</v>
      </c>
      <c r="G11" s="43"/>
    </row>
    <row r="12" spans="1:7" x14ac:dyDescent="0.25">
      <c r="A12" s="44" t="s">
        <v>15</v>
      </c>
      <c r="B12" s="45">
        <v>41944</v>
      </c>
      <c r="C12" s="40" t="s">
        <v>48</v>
      </c>
      <c r="D12" s="41">
        <v>3</v>
      </c>
      <c r="E12" s="41">
        <v>4</v>
      </c>
      <c r="F12" s="41">
        <f t="shared" si="0"/>
        <v>12</v>
      </c>
      <c r="G12" s="41" t="s">
        <v>52</v>
      </c>
    </row>
    <row r="13" spans="1:7" x14ac:dyDescent="0.25">
      <c r="A13" s="31" t="s">
        <v>9</v>
      </c>
      <c r="B13" s="38">
        <v>41945</v>
      </c>
      <c r="C13" s="39"/>
      <c r="D13" s="32"/>
      <c r="E13" s="32"/>
      <c r="F13" s="32"/>
      <c r="G13" s="32"/>
    </row>
    <row r="14" spans="1:7" x14ac:dyDescent="0.25">
      <c r="A14" s="31" t="s">
        <v>10</v>
      </c>
      <c r="B14" s="38">
        <v>41946</v>
      </c>
      <c r="C14" s="39"/>
      <c r="D14" s="32"/>
      <c r="E14" s="32"/>
      <c r="F14" s="32"/>
      <c r="G14" s="32" t="s">
        <v>53</v>
      </c>
    </row>
    <row r="15" spans="1:7" x14ac:dyDescent="0.25">
      <c r="A15" s="31" t="s">
        <v>11</v>
      </c>
      <c r="B15" s="38">
        <v>41949</v>
      </c>
      <c r="C15" s="39"/>
      <c r="D15" s="32"/>
      <c r="E15" s="32"/>
      <c r="F15" s="32"/>
      <c r="G15" s="32"/>
    </row>
    <row r="16" spans="1:7" x14ac:dyDescent="0.25">
      <c r="A16" s="44" t="s">
        <v>24</v>
      </c>
      <c r="B16" s="45">
        <v>41950</v>
      </c>
      <c r="C16" s="40" t="s">
        <v>48</v>
      </c>
      <c r="D16" s="41">
        <v>4</v>
      </c>
      <c r="E16" s="41">
        <v>2</v>
      </c>
      <c r="F16" s="41">
        <f t="shared" si="0"/>
        <v>8</v>
      </c>
      <c r="G16" s="41" t="s">
        <v>54</v>
      </c>
    </row>
    <row r="17" spans="1:7" x14ac:dyDescent="0.25">
      <c r="A17" s="15" t="s">
        <v>32</v>
      </c>
      <c r="B17" s="46">
        <v>41950</v>
      </c>
      <c r="C17" s="42" t="s">
        <v>48</v>
      </c>
      <c r="D17" s="43">
        <v>4</v>
      </c>
      <c r="E17" s="43">
        <v>2</v>
      </c>
      <c r="F17" s="43">
        <f t="shared" si="0"/>
        <v>8</v>
      </c>
      <c r="G17" s="33" t="s">
        <v>55</v>
      </c>
    </row>
    <row r="18" spans="1:7" x14ac:dyDescent="0.25">
      <c r="A18" s="44" t="s">
        <v>26</v>
      </c>
      <c r="B18" s="45">
        <v>41951</v>
      </c>
      <c r="C18" s="40" t="s">
        <v>48</v>
      </c>
      <c r="D18" s="41">
        <v>2</v>
      </c>
      <c r="E18" s="41">
        <v>4</v>
      </c>
      <c r="F18" s="41">
        <f t="shared" si="0"/>
        <v>8</v>
      </c>
      <c r="G18" s="41" t="s">
        <v>50</v>
      </c>
    </row>
    <row r="19" spans="1:7" x14ac:dyDescent="0.25">
      <c r="A19" s="15" t="s">
        <v>31</v>
      </c>
      <c r="B19" s="46">
        <v>41953</v>
      </c>
      <c r="C19" s="42" t="s">
        <v>48</v>
      </c>
      <c r="D19" s="43">
        <v>4</v>
      </c>
      <c r="E19" s="43">
        <v>2</v>
      </c>
      <c r="F19" s="43">
        <f t="shared" si="0"/>
        <v>8</v>
      </c>
      <c r="G19" s="33" t="s">
        <v>56</v>
      </c>
    </row>
    <row r="20" spans="1:7" x14ac:dyDescent="0.25">
      <c r="A20" s="44" t="s">
        <v>29</v>
      </c>
      <c r="B20" s="45">
        <v>41954</v>
      </c>
      <c r="C20" s="40" t="s">
        <v>47</v>
      </c>
      <c r="D20" s="41">
        <v>8</v>
      </c>
      <c r="E20" s="41">
        <v>2</v>
      </c>
      <c r="F20" s="41">
        <f t="shared" si="0"/>
        <v>16</v>
      </c>
      <c r="G20" s="41" t="s">
        <v>57</v>
      </c>
    </row>
    <row r="21" spans="1:7" x14ac:dyDescent="0.25">
      <c r="A21" s="15" t="s">
        <v>33</v>
      </c>
      <c r="B21" s="46">
        <v>41954</v>
      </c>
      <c r="C21" s="42" t="s">
        <v>48</v>
      </c>
      <c r="D21" s="43">
        <v>4</v>
      </c>
      <c r="E21" s="43">
        <v>2</v>
      </c>
      <c r="F21" s="43">
        <f t="shared" si="0"/>
        <v>8</v>
      </c>
      <c r="G21" s="33" t="s">
        <v>58</v>
      </c>
    </row>
    <row r="22" spans="1:7" x14ac:dyDescent="0.25">
      <c r="A22" s="44" t="s">
        <v>30</v>
      </c>
      <c r="B22" s="45">
        <v>41956</v>
      </c>
      <c r="C22" s="40" t="s">
        <v>47</v>
      </c>
      <c r="D22" s="41">
        <v>8</v>
      </c>
      <c r="E22" s="41">
        <v>2</v>
      </c>
      <c r="F22" s="41">
        <f t="shared" si="0"/>
        <v>16</v>
      </c>
      <c r="G22" s="41" t="s">
        <v>49</v>
      </c>
    </row>
    <row r="23" spans="1:7" x14ac:dyDescent="0.25">
      <c r="A23" s="15" t="s">
        <v>27</v>
      </c>
      <c r="B23" s="46">
        <v>41957</v>
      </c>
      <c r="C23" s="42" t="s">
        <v>48</v>
      </c>
      <c r="D23" s="43">
        <v>10</v>
      </c>
      <c r="E23" s="43">
        <v>6</v>
      </c>
      <c r="F23" s="43">
        <f t="shared" si="0"/>
        <v>60</v>
      </c>
      <c r="G23" s="33" t="s">
        <v>59</v>
      </c>
    </row>
    <row r="24" spans="1:7" x14ac:dyDescent="0.25">
      <c r="A24" s="44" t="s">
        <v>28</v>
      </c>
      <c r="B24" s="45">
        <v>41958</v>
      </c>
      <c r="C24" s="40" t="s">
        <v>48</v>
      </c>
      <c r="D24" s="41">
        <v>5</v>
      </c>
      <c r="E24" s="41">
        <v>10</v>
      </c>
      <c r="F24" s="41">
        <f t="shared" si="0"/>
        <v>50</v>
      </c>
      <c r="G24" s="41" t="s">
        <v>71</v>
      </c>
    </row>
    <row r="25" spans="1:7" x14ac:dyDescent="0.25">
      <c r="A25" s="43"/>
      <c r="B25" s="43"/>
      <c r="C25" s="42"/>
      <c r="D25" s="43"/>
      <c r="E25" s="43"/>
      <c r="F25" s="43"/>
      <c r="G25" s="43"/>
    </row>
    <row r="26" spans="1:7" x14ac:dyDescent="0.25">
      <c r="A26" s="43"/>
      <c r="B26" s="43"/>
      <c r="C26" s="42"/>
      <c r="D26" s="43"/>
      <c r="E26" s="54" t="s">
        <v>87</v>
      </c>
      <c r="F26" s="41">
        <f>SUM(F4:F24)</f>
        <v>306</v>
      </c>
      <c r="G26" s="43"/>
    </row>
    <row r="27" spans="1:7" x14ac:dyDescent="0.25">
      <c r="A27" s="43"/>
      <c r="B27" s="43"/>
      <c r="C27" s="42"/>
      <c r="D27" s="43"/>
      <c r="E27" s="43"/>
      <c r="F27" s="43"/>
      <c r="G27" s="43"/>
    </row>
    <row r="28" spans="1:7" x14ac:dyDescent="0.25">
      <c r="D28" s="55" t="s">
        <v>88</v>
      </c>
      <c r="E28" s="56"/>
      <c r="F28" s="29">
        <f>F4+F5+F7+F8+F10+F11+F20+F22</f>
        <v>120</v>
      </c>
    </row>
    <row r="30" spans="1:7" ht="15" x14ac:dyDescent="0.25">
      <c r="A30" s="52" t="s">
        <v>83</v>
      </c>
    </row>
    <row r="31" spans="1:7" ht="15" x14ac:dyDescent="0.25">
      <c r="A31" s="52" t="s">
        <v>84</v>
      </c>
    </row>
    <row r="32" spans="1:7" ht="15" x14ac:dyDescent="0.25">
      <c r="A32" s="52" t="s">
        <v>85</v>
      </c>
    </row>
  </sheetData>
  <mergeCells count="2">
    <mergeCell ref="D28:E28"/>
    <mergeCell ref="A2:G2"/>
  </mergeCells>
  <pageMargins left="0.25" right="0.25" top="0.75" bottom="0.75" header="0.3" footer="0.3"/>
  <pageSetup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B4:G29"/>
  <sheetViews>
    <sheetView topLeftCell="A4" workbookViewId="0">
      <selection activeCell="C12" sqref="C12"/>
    </sheetView>
  </sheetViews>
  <sheetFormatPr defaultRowHeight="12.5" x14ac:dyDescent="0.25"/>
  <cols>
    <col min="1" max="1" width="2.36328125" customWidth="1"/>
    <col min="2" max="2" width="19.6328125" customWidth="1"/>
    <col min="3" max="3" width="49.26953125" customWidth="1"/>
    <col min="4" max="4" width="15.1796875" customWidth="1"/>
    <col min="5" max="5" width="14.54296875" customWidth="1"/>
    <col min="6" max="6" width="14.90625" customWidth="1"/>
    <col min="7" max="7" width="43.453125" customWidth="1"/>
  </cols>
  <sheetData>
    <row r="4" spans="2:7" ht="37" x14ac:dyDescent="0.25">
      <c r="B4" s="21" t="s">
        <v>36</v>
      </c>
      <c r="C4" s="21"/>
      <c r="D4" s="21"/>
      <c r="E4" s="21"/>
      <c r="F4" s="21"/>
      <c r="G4" s="21"/>
    </row>
    <row r="5" spans="2:7" ht="35.25" customHeight="1" x14ac:dyDescent="0.25">
      <c r="B5" s="22" t="s">
        <v>37</v>
      </c>
      <c r="C5" s="23" t="s">
        <v>38</v>
      </c>
      <c r="D5" s="26" t="s">
        <v>39</v>
      </c>
      <c r="E5" s="27" t="s">
        <v>40</v>
      </c>
      <c r="F5" s="27" t="s">
        <v>41</v>
      </c>
      <c r="G5" s="24" t="s">
        <v>42</v>
      </c>
    </row>
    <row r="6" spans="2:7" x14ac:dyDescent="0.25">
      <c r="B6" s="25" t="s">
        <v>60</v>
      </c>
      <c r="C6" s="25" t="s">
        <v>61</v>
      </c>
      <c r="D6" s="25">
        <v>10</v>
      </c>
      <c r="E6" s="34">
        <v>28.58</v>
      </c>
      <c r="F6" s="34">
        <f>D6*E6</f>
        <v>285.79999999999995</v>
      </c>
      <c r="G6" s="25" t="s">
        <v>64</v>
      </c>
    </row>
    <row r="7" spans="2:7" x14ac:dyDescent="0.25">
      <c r="B7" s="25" t="s">
        <v>63</v>
      </c>
      <c r="C7" s="35" t="s">
        <v>62</v>
      </c>
      <c r="D7" s="25">
        <v>2</v>
      </c>
      <c r="E7" s="34">
        <v>12.99</v>
      </c>
      <c r="F7" s="34">
        <f>D7*E7</f>
        <v>25.98</v>
      </c>
      <c r="G7" s="25" t="s">
        <v>64</v>
      </c>
    </row>
    <row r="8" spans="2:7" x14ac:dyDescent="0.25">
      <c r="B8" s="25" t="s">
        <v>66</v>
      </c>
      <c r="C8" s="35" t="s">
        <v>65</v>
      </c>
      <c r="D8" s="25">
        <v>3</v>
      </c>
      <c r="E8" s="34">
        <v>5.98</v>
      </c>
      <c r="F8" s="34">
        <f t="shared" ref="F8:F24" si="0">D8*E8</f>
        <v>17.940000000000001</v>
      </c>
      <c r="G8" s="25" t="s">
        <v>64</v>
      </c>
    </row>
    <row r="9" spans="2:7" x14ac:dyDescent="0.25">
      <c r="B9" s="25" t="s">
        <v>67</v>
      </c>
      <c r="C9" s="25"/>
      <c r="D9" s="25">
        <v>2</v>
      </c>
      <c r="E9" s="36" t="s">
        <v>70</v>
      </c>
      <c r="F9" s="37" t="s">
        <v>68</v>
      </c>
      <c r="G9" s="25" t="s">
        <v>69</v>
      </c>
    </row>
    <row r="10" spans="2:7" x14ac:dyDescent="0.25">
      <c r="B10" s="25" t="s">
        <v>74</v>
      </c>
      <c r="C10" s="25" t="s">
        <v>75</v>
      </c>
      <c r="D10" s="25">
        <v>1</v>
      </c>
      <c r="E10" s="51">
        <v>1225</v>
      </c>
      <c r="F10" s="34">
        <f t="shared" si="0"/>
        <v>1225</v>
      </c>
      <c r="G10" s="25" t="s">
        <v>76</v>
      </c>
    </row>
    <row r="11" spans="2:7" x14ac:dyDescent="0.25">
      <c r="B11" s="25" t="s">
        <v>77</v>
      </c>
      <c r="C11" s="25" t="s">
        <v>78</v>
      </c>
      <c r="D11" s="25">
        <v>3</v>
      </c>
      <c r="E11" s="34">
        <v>7.35</v>
      </c>
      <c r="F11" s="34">
        <f t="shared" si="0"/>
        <v>22.049999999999997</v>
      </c>
      <c r="G11" s="25" t="s">
        <v>76</v>
      </c>
    </row>
    <row r="12" spans="2:7" x14ac:dyDescent="0.25">
      <c r="B12" s="25" t="s">
        <v>80</v>
      </c>
      <c r="C12" s="25" t="s">
        <v>82</v>
      </c>
      <c r="D12" s="25">
        <v>3</v>
      </c>
      <c r="E12" s="51">
        <v>20</v>
      </c>
      <c r="F12" s="34">
        <f t="shared" si="0"/>
        <v>60</v>
      </c>
      <c r="G12" s="25" t="s">
        <v>81</v>
      </c>
    </row>
    <row r="13" spans="2:7" x14ac:dyDescent="0.25">
      <c r="B13" s="25"/>
      <c r="C13" s="25"/>
      <c r="D13" s="25"/>
      <c r="E13" s="25"/>
      <c r="F13" s="34">
        <f t="shared" si="0"/>
        <v>0</v>
      </c>
      <c r="G13" s="25"/>
    </row>
    <row r="14" spans="2:7" x14ac:dyDescent="0.25">
      <c r="B14" s="25"/>
      <c r="C14" s="25"/>
      <c r="D14" s="25"/>
      <c r="E14" s="25"/>
      <c r="F14" s="34">
        <f t="shared" si="0"/>
        <v>0</v>
      </c>
      <c r="G14" s="25"/>
    </row>
    <row r="15" spans="2:7" x14ac:dyDescent="0.25">
      <c r="B15" s="25"/>
      <c r="C15" s="25"/>
      <c r="D15" s="25"/>
      <c r="E15" s="25"/>
      <c r="F15" s="34">
        <f t="shared" si="0"/>
        <v>0</v>
      </c>
      <c r="G15" s="25"/>
    </row>
    <row r="16" spans="2:7" x14ac:dyDescent="0.25">
      <c r="B16" s="25"/>
      <c r="C16" s="25"/>
      <c r="D16" s="25"/>
      <c r="E16" s="25"/>
      <c r="F16" s="34">
        <f t="shared" si="0"/>
        <v>0</v>
      </c>
      <c r="G16" s="25"/>
    </row>
    <row r="17" spans="2:7" x14ac:dyDescent="0.25">
      <c r="B17" s="25"/>
      <c r="C17" s="25"/>
      <c r="D17" s="25"/>
      <c r="E17" s="25"/>
      <c r="F17" s="34">
        <f t="shared" si="0"/>
        <v>0</v>
      </c>
      <c r="G17" s="25"/>
    </row>
    <row r="18" spans="2:7" x14ac:dyDescent="0.25">
      <c r="B18" s="25"/>
      <c r="C18" s="25"/>
      <c r="D18" s="25"/>
      <c r="E18" s="25"/>
      <c r="F18" s="34">
        <f t="shared" si="0"/>
        <v>0</v>
      </c>
      <c r="G18" s="25"/>
    </row>
    <row r="19" spans="2:7" x14ac:dyDescent="0.25">
      <c r="B19" s="25"/>
      <c r="C19" s="25"/>
      <c r="D19" s="25"/>
      <c r="E19" s="25"/>
      <c r="F19" s="34">
        <f t="shared" si="0"/>
        <v>0</v>
      </c>
      <c r="G19" s="25"/>
    </row>
    <row r="20" spans="2:7" x14ac:dyDescent="0.25">
      <c r="B20" s="25"/>
      <c r="C20" s="25"/>
      <c r="D20" s="25"/>
      <c r="E20" s="25"/>
      <c r="F20" s="34">
        <f t="shared" si="0"/>
        <v>0</v>
      </c>
      <c r="G20" s="25"/>
    </row>
    <row r="21" spans="2:7" x14ac:dyDescent="0.25">
      <c r="B21" s="25"/>
      <c r="C21" s="25"/>
      <c r="D21" s="25"/>
      <c r="E21" s="25"/>
      <c r="F21" s="34">
        <f t="shared" si="0"/>
        <v>0</v>
      </c>
      <c r="G21" s="25"/>
    </row>
    <row r="22" spans="2:7" x14ac:dyDescent="0.25">
      <c r="B22" s="25"/>
      <c r="C22" s="25"/>
      <c r="D22" s="25"/>
      <c r="E22" s="25"/>
      <c r="F22" s="34">
        <f t="shared" si="0"/>
        <v>0</v>
      </c>
      <c r="G22" s="25"/>
    </row>
    <row r="23" spans="2:7" x14ac:dyDescent="0.25">
      <c r="B23" s="25"/>
      <c r="C23" s="25"/>
      <c r="D23" s="25"/>
      <c r="E23" s="25"/>
      <c r="F23" s="34">
        <f t="shared" si="0"/>
        <v>0</v>
      </c>
      <c r="G23" s="25"/>
    </row>
    <row r="24" spans="2:7" x14ac:dyDescent="0.25">
      <c r="B24" s="25"/>
      <c r="C24" s="25"/>
      <c r="D24" s="25"/>
      <c r="E24" s="25"/>
      <c r="F24" s="34">
        <f t="shared" si="0"/>
        <v>0</v>
      </c>
      <c r="G24" s="25"/>
    </row>
    <row r="25" spans="2:7" x14ac:dyDescent="0.25">
      <c r="B25" s="25"/>
      <c r="C25" s="25"/>
      <c r="D25" s="25"/>
      <c r="E25" s="25"/>
      <c r="F25" s="25"/>
      <c r="G25" s="25"/>
    </row>
    <row r="26" spans="2:7" x14ac:dyDescent="0.25">
      <c r="B26" s="25"/>
      <c r="C26" s="25"/>
      <c r="D26" s="25"/>
      <c r="E26" s="25"/>
      <c r="F26" s="25"/>
      <c r="G26" s="25"/>
    </row>
    <row r="27" spans="2:7" x14ac:dyDescent="0.25">
      <c r="B27" s="25"/>
      <c r="C27" s="25"/>
      <c r="D27" s="25"/>
      <c r="E27" s="25"/>
      <c r="F27" s="25"/>
      <c r="G27" s="25"/>
    </row>
    <row r="28" spans="2:7" x14ac:dyDescent="0.25">
      <c r="B28" s="25"/>
      <c r="C28" s="25"/>
      <c r="D28" s="25"/>
      <c r="E28" s="25"/>
      <c r="F28" s="25"/>
      <c r="G28" s="25"/>
    </row>
    <row r="29" spans="2:7" x14ac:dyDescent="0.25">
      <c r="B29" s="25"/>
      <c r="C29" s="25"/>
      <c r="D29" s="25"/>
      <c r="E29" s="25"/>
      <c r="F29" s="25"/>
      <c r="G29" s="25"/>
    </row>
  </sheetData>
  <mergeCells count="1">
    <mergeCell ref="B4:G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autoPageBreaks="0" fitToPage="1"/>
  </sheetPr>
  <dimension ref="B1:H33"/>
  <sheetViews>
    <sheetView showGridLines="0" zoomScaleNormal="100" workbookViewId="0">
      <selection activeCell="B4" sqref="B4:H4"/>
    </sheetView>
  </sheetViews>
  <sheetFormatPr defaultRowHeight="12.5" x14ac:dyDescent="0.25"/>
  <cols>
    <col min="1" max="1" width="2.26953125" customWidth="1"/>
    <col min="2" max="8" width="20.54296875" customWidth="1"/>
    <col min="9" max="9" width="1.7265625" customWidth="1"/>
    <col min="10" max="10" width="11.453125" customWidth="1"/>
  </cols>
  <sheetData>
    <row r="1" spans="2:8" ht="9" customHeight="1" thickBot="1" x14ac:dyDescent="0.3"/>
    <row r="2" spans="2:8" ht="4" customHeight="1" thickTop="1" thickBot="1" x14ac:dyDescent="0.3">
      <c r="B2" s="20" t="str">
        <f>UPPER(CHOOSE(MoMonthNum,"January","February","March","April","May","June","July","August","September","October","November","December"))</f>
        <v>OCTOBER</v>
      </c>
      <c r="C2" s="20">
        <v>2014</v>
      </c>
      <c r="F2" s="1">
        <v>10</v>
      </c>
    </row>
    <row r="3" spans="2:8" ht="15" hidden="1" customHeight="1" thickTop="1" x14ac:dyDescent="0.25"/>
    <row r="4" spans="2:8" ht="42.75" customHeight="1" thickTop="1" thickBot="1" x14ac:dyDescent="0.3">
      <c r="B4" s="17" t="s">
        <v>35</v>
      </c>
      <c r="C4" s="17"/>
      <c r="D4" s="17"/>
      <c r="E4" s="17"/>
      <c r="F4" s="17"/>
      <c r="G4" s="17"/>
      <c r="H4" s="17"/>
    </row>
    <row r="5" spans="2:8" ht="23.25" customHeight="1" thickTop="1" x14ac:dyDescent="0.25">
      <c r="B5" s="3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5" t="s">
        <v>6</v>
      </c>
    </row>
    <row r="6" spans="2:8" ht="27" x14ac:dyDescent="0.25">
      <c r="B6" s="6" t="str">
        <f t="shared" ref="B6:H6" si="0">IF(WEEKDAY(DATEVALUE(MoMonth&amp;" 1, "&amp;MoYear))=COLUMN(A$1),1,IF(LEN(A6)&gt;0,A6+1,""))</f>
        <v/>
      </c>
      <c r="C6" s="6" t="str">
        <f t="shared" si="0"/>
        <v/>
      </c>
      <c r="D6" s="6" t="str">
        <f t="shared" si="0"/>
        <v/>
      </c>
      <c r="E6" s="6">
        <f t="shared" si="0"/>
        <v>1</v>
      </c>
      <c r="F6" s="6">
        <f t="shared" si="0"/>
        <v>2</v>
      </c>
      <c r="G6" s="6">
        <f t="shared" si="0"/>
        <v>3</v>
      </c>
      <c r="H6" s="6">
        <f t="shared" si="0"/>
        <v>4</v>
      </c>
    </row>
    <row r="7" spans="2:8" x14ac:dyDescent="0.25">
      <c r="B7" s="11" t="str">
        <f>IF(LEN(B6)=0,"",IF(COUNTIF(Assignments[[ DATE]],DATE(MoYear,MoMonthNum,B6))&gt;0,"Assignment due!",""))</f>
        <v/>
      </c>
      <c r="C7" s="11" t="str">
        <f>IF(LEN(C6)=0,"",IF(COUNTIF(Assignments[[ DATE]],DATE(MoYear,MoMonthNum,C6))&gt;0,"Assignment due!",""))</f>
        <v/>
      </c>
      <c r="D7" s="11" t="str">
        <f>IF(LEN(D6)=0,"",IF(COUNTIF(Assignments[[ DATE]],DATE(MoYear,MoMonthNum,D6))&gt;0,"Assignment due!",""))</f>
        <v/>
      </c>
      <c r="E7" s="11" t="s">
        <v>17</v>
      </c>
      <c r="F7" s="11" t="str">
        <f>IF(LEN(F6)=0,"",IF(COUNTIF(Assignments[[ DATE]],DATE(MoYear,MoMonthNum,F6))&gt;0,"Assignment due!",""))</f>
        <v/>
      </c>
      <c r="G7" s="11" t="s">
        <v>19</v>
      </c>
      <c r="H7" s="11" t="str">
        <f>IF(LEN(H6)=0,"",IF(COUNTIF(Assignments[[ DATE]],DATE(MoYear,MoMonthNum,H6))&gt;0,"Assignment due!",""))</f>
        <v/>
      </c>
    </row>
    <row r="8" spans="2:8" x14ac:dyDescent="0.25">
      <c r="B8" s="7"/>
      <c r="C8" s="7"/>
      <c r="D8" s="7"/>
      <c r="E8" s="7"/>
      <c r="F8" s="7"/>
      <c r="G8" s="7"/>
      <c r="H8" s="7"/>
    </row>
    <row r="9" spans="2:8" x14ac:dyDescent="0.25">
      <c r="B9" s="7"/>
      <c r="C9" s="7"/>
      <c r="D9" s="7"/>
      <c r="E9" s="7"/>
      <c r="F9" s="7"/>
      <c r="G9" s="7"/>
      <c r="H9" s="7"/>
    </row>
    <row r="10" spans="2:8" ht="27" x14ac:dyDescent="0.25">
      <c r="B10" s="9">
        <f>IF(LEN(H6)&gt;0,IF(H6=DAY(DATE(MoYear,MoMonthNum+1,0)),"",H6+1),"")</f>
        <v>5</v>
      </c>
      <c r="C10" s="9">
        <f t="shared" ref="C10:H10" si="1">IF(LEN(B10)&gt;0,IF(B10=DAY(DATE(MoYear,MoMonthNum+1,0)),"",B10+1),"")</f>
        <v>6</v>
      </c>
      <c r="D10" s="9">
        <f t="shared" si="1"/>
        <v>7</v>
      </c>
      <c r="E10" s="9">
        <f t="shared" si="1"/>
        <v>8</v>
      </c>
      <c r="F10" s="9">
        <f t="shared" si="1"/>
        <v>9</v>
      </c>
      <c r="G10" s="9">
        <f t="shared" si="1"/>
        <v>10</v>
      </c>
      <c r="H10" s="9">
        <f t="shared" si="1"/>
        <v>11</v>
      </c>
    </row>
    <row r="11" spans="2:8" x14ac:dyDescent="0.25">
      <c r="B11" s="12" t="str">
        <f>IF(LEN(B10)=0,"",IF(COUNTIF(Assignments[[ DATE]],DATE(MoYear,MoMonthNum,B10))&gt;0,"Assignment due!",""))</f>
        <v/>
      </c>
      <c r="C11" s="12" t="str">
        <f>IF(LEN(C10)=0,"",IF(COUNTIF(Assignments[[ DATE]],DATE(MoYear,MoMonthNum,C10))&gt;0,"Assignment due!",""))</f>
        <v/>
      </c>
      <c r="D11" s="12" t="str">
        <f>IF(LEN(D10)=0,"",IF(COUNTIF(Assignments[[ DATE]],DATE(MoYear,MoMonthNum,D10))&gt;0,"Assignment due!",""))</f>
        <v/>
      </c>
      <c r="E11" s="12" t="str">
        <f>IF(LEN(E10)=0,"",IF(COUNTIF(Assignments[[ DATE]],DATE(MoYear,MoMonthNum,E10))&gt;0,"Assignment due!",""))</f>
        <v/>
      </c>
      <c r="F11" s="12" t="str">
        <f>IF(LEN(F10)=0,"",IF(COUNTIF(Assignments[[ DATE]],DATE(MoYear,MoMonthNum,F10))&gt;0,"Assignment due!",""))</f>
        <v/>
      </c>
      <c r="G11" s="12" t="str">
        <f>IF(LEN(G10)=0,"",IF(COUNTIF(Assignments[[ DATE]],DATE(MoYear,MoMonthNum,G10))&gt;0,"Assignment due!",""))</f>
        <v/>
      </c>
      <c r="H11" s="12" t="s">
        <v>8</v>
      </c>
    </row>
    <row r="12" spans="2:8" x14ac:dyDescent="0.25">
      <c r="B12" s="10"/>
      <c r="C12" s="10"/>
      <c r="D12" s="10"/>
      <c r="E12" s="10"/>
      <c r="F12" s="10"/>
      <c r="G12" s="10"/>
      <c r="H12" s="10"/>
    </row>
    <row r="13" spans="2:8" x14ac:dyDescent="0.25">
      <c r="B13" s="10"/>
      <c r="C13" s="10"/>
      <c r="D13" s="10"/>
      <c r="E13" s="10"/>
      <c r="F13" s="10"/>
      <c r="G13" s="10"/>
      <c r="H13" s="10"/>
    </row>
    <row r="14" spans="2:8" ht="27" x14ac:dyDescent="0.25">
      <c r="B14" s="6">
        <f>IF(LEN(H10)&gt;0,IF(H10=DAY(DATE(MoYear,MoMonthNum+1,0)),"",H10+1),"")</f>
        <v>12</v>
      </c>
      <c r="C14" s="6">
        <f t="shared" ref="C14:H14" si="2">IF(LEN(B14)&gt;0,IF(B14=DAY(DATE(MoYear,MoMonthNum+1,0)),"",B14+1),"")</f>
        <v>13</v>
      </c>
      <c r="D14" s="6">
        <f t="shared" si="2"/>
        <v>14</v>
      </c>
      <c r="E14" s="6">
        <f t="shared" si="2"/>
        <v>15</v>
      </c>
      <c r="F14" s="6">
        <f t="shared" si="2"/>
        <v>16</v>
      </c>
      <c r="G14" s="6">
        <f t="shared" si="2"/>
        <v>17</v>
      </c>
      <c r="H14" s="6">
        <f t="shared" si="2"/>
        <v>18</v>
      </c>
    </row>
    <row r="15" spans="2:8" x14ac:dyDescent="0.25">
      <c r="B15" s="11" t="str">
        <f>IF(LEN(B14)=0,"",IF(COUNTIF(Assignments[[ DATE]],DATE(MoYear,MoMonthNum,B14))&gt;0,"Assignment due!",""))</f>
        <v/>
      </c>
      <c r="C15" s="11" t="str">
        <f>IF(LEN(C14)=0,"",IF(COUNTIF(Assignments[[ DATE]],DATE(MoYear,MoMonthNum,C14))&gt;0,"Assignment due!",""))</f>
        <v/>
      </c>
      <c r="D15" s="11" t="s">
        <v>15</v>
      </c>
      <c r="E15" s="11" t="str">
        <f>IF(LEN(E14)=0,"",IF(COUNTIF(Assignments[[ DATE]],DATE(MoYear,MoMonthNum,E14))&gt;0,"Assignment due!",""))</f>
        <v/>
      </c>
      <c r="F15" s="11" t="s">
        <v>15</v>
      </c>
      <c r="G15" s="11" t="str">
        <f>IF(LEN(G14)=0,"",IF(COUNTIF(Assignments[[ DATE]],DATE(MoYear,MoMonthNum,G14))&gt;0,"Assignment due!",""))</f>
        <v/>
      </c>
      <c r="H15" s="11" t="s">
        <v>15</v>
      </c>
    </row>
    <row r="16" spans="2:8" x14ac:dyDescent="0.25">
      <c r="B16" s="7"/>
      <c r="C16" s="7"/>
      <c r="D16" s="7"/>
      <c r="E16" s="7"/>
      <c r="F16" s="7"/>
      <c r="G16" s="7"/>
      <c r="H16" s="7" t="s">
        <v>20</v>
      </c>
    </row>
    <row r="17" spans="2:8" x14ac:dyDescent="0.25">
      <c r="B17" s="7"/>
      <c r="C17" s="7"/>
      <c r="D17" s="7"/>
      <c r="E17" s="7"/>
      <c r="F17" s="7"/>
      <c r="G17" s="7"/>
      <c r="H17" s="7"/>
    </row>
    <row r="18" spans="2:8" ht="27" x14ac:dyDescent="0.25">
      <c r="B18" s="9">
        <f>IF(LEN(H14)&gt;0,IF(H14=DAY(DATE(MoYear,MoMonthNum+1,0)),"",H14+1),"")</f>
        <v>19</v>
      </c>
      <c r="C18" s="9">
        <f t="shared" ref="C18:H18" si="3">IF(LEN(B18)&gt;0,IF(B18=DAY(DATE(MoYear,MoMonthNum+1,0)),"",B18+1),"")</f>
        <v>20</v>
      </c>
      <c r="D18" s="9">
        <f t="shared" si="3"/>
        <v>21</v>
      </c>
      <c r="E18" s="9">
        <f t="shared" si="3"/>
        <v>22</v>
      </c>
      <c r="F18" s="9">
        <f t="shared" si="3"/>
        <v>23</v>
      </c>
      <c r="G18" s="9">
        <f t="shared" si="3"/>
        <v>24</v>
      </c>
      <c r="H18" s="9">
        <f t="shared" si="3"/>
        <v>25</v>
      </c>
    </row>
    <row r="19" spans="2:8" x14ac:dyDescent="0.25">
      <c r="B19" s="12" t="str">
        <f>IF(LEN(B18)=0,"",IF(COUNTIF(Assignments[[ DATE]],DATE(MoYear,MoMonthNum,B18))&gt;0,"Assignment due!",""))</f>
        <v/>
      </c>
      <c r="C19" s="12" t="str">
        <f>IF(LEN(C18)=0,"",IF(COUNTIF(Assignments[[ DATE]],DATE(MoYear,MoMonthNum,C18))&gt;0,"Assignment due!",""))</f>
        <v/>
      </c>
      <c r="D19" s="12" t="s">
        <v>15</v>
      </c>
      <c r="E19" s="12" t="str">
        <f>IF(LEN(E18)=0,"",IF(COUNTIF(Assignments[[ DATE]],DATE(MoYear,MoMonthNum,E18))&gt;0,"Assignment due!",""))</f>
        <v/>
      </c>
      <c r="F19" s="12" t="s">
        <v>15</v>
      </c>
      <c r="G19" s="12" t="str">
        <f>IF(LEN(G18)=0,"",IF(COUNTIF(Assignments[[ DATE]],DATE(MoYear,MoMonthNum,G18))&gt;0,"Assignment due!",""))</f>
        <v/>
      </c>
      <c r="H19" s="12" t="s">
        <v>15</v>
      </c>
    </row>
    <row r="20" spans="2:8" x14ac:dyDescent="0.25">
      <c r="B20" s="10"/>
      <c r="C20" s="10"/>
      <c r="D20" s="10"/>
      <c r="E20" s="10"/>
      <c r="F20" s="10"/>
      <c r="G20" s="10"/>
      <c r="H20" s="10" t="s">
        <v>21</v>
      </c>
    </row>
    <row r="21" spans="2:8" x14ac:dyDescent="0.25">
      <c r="B21" s="10"/>
      <c r="C21" s="10"/>
      <c r="D21" s="10"/>
      <c r="E21" s="10"/>
      <c r="F21" s="10"/>
      <c r="G21" s="10"/>
      <c r="H21" s="10"/>
    </row>
    <row r="22" spans="2:8" ht="27" x14ac:dyDescent="0.25">
      <c r="B22" s="6">
        <f>IF(LEN(H18)&gt;0,IF(H18=DAY(DATE(MoYear,MoMonthNum+1,0)),"",H18+1),"")</f>
        <v>26</v>
      </c>
      <c r="C22" s="6">
        <f t="shared" ref="C22:G22" si="4">IF(LEN(B22)&gt;0,IF(B22=DAY(DATE(MoYear,MoMonthNum+1,0)),"",B22+1),"")</f>
        <v>27</v>
      </c>
      <c r="D22" s="6">
        <f t="shared" si="4"/>
        <v>28</v>
      </c>
      <c r="E22" s="6">
        <f t="shared" si="4"/>
        <v>29</v>
      </c>
      <c r="F22" s="6">
        <f t="shared" si="4"/>
        <v>30</v>
      </c>
      <c r="G22" s="6">
        <f t="shared" si="4"/>
        <v>31</v>
      </c>
      <c r="H22" s="6">
        <v>1</v>
      </c>
    </row>
    <row r="23" spans="2:8" x14ac:dyDescent="0.25">
      <c r="B23" s="11" t="str">
        <f>IF(LEN(B22)=0,"",IF(COUNTIF(Assignments[[ DATE]],DATE(MoYear,MoMonthNum,B22))&gt;0,"Assignment due!",""))</f>
        <v/>
      </c>
      <c r="C23" s="11" t="str">
        <f>IF(LEN(C22)=0,"",IF(COUNTIF(Assignments[[ DATE]],DATE(MoYear,MoMonthNum,C22))&gt;0,"Assignment due!",""))</f>
        <v/>
      </c>
      <c r="D23" s="11" t="s">
        <v>15</v>
      </c>
      <c r="E23" s="11" t="str">
        <f>IF(LEN(E22)=0,"",IF(COUNTIF(Assignments[[ DATE]],DATE(MoYear,MoMonthNum,E22))&gt;0,"Assignment due!",""))</f>
        <v/>
      </c>
      <c r="F23" s="11" t="s">
        <v>15</v>
      </c>
      <c r="G23" s="11" t="s">
        <v>16</v>
      </c>
      <c r="H23" s="11" t="s">
        <v>15</v>
      </c>
    </row>
    <row r="24" spans="2:8" x14ac:dyDescent="0.25">
      <c r="B24" s="7"/>
      <c r="C24" s="7"/>
      <c r="D24" s="7"/>
      <c r="E24" s="7"/>
      <c r="F24" s="7"/>
      <c r="G24" s="7"/>
      <c r="H24" s="7" t="s">
        <v>22</v>
      </c>
    </row>
    <row r="25" spans="2:8" x14ac:dyDescent="0.25">
      <c r="B25" s="7"/>
      <c r="C25" s="7"/>
      <c r="D25" s="7"/>
      <c r="E25" s="7"/>
      <c r="F25" s="7"/>
      <c r="G25" s="7"/>
      <c r="H25" s="7"/>
    </row>
    <row r="26" spans="2:8" ht="27" x14ac:dyDescent="0.25">
      <c r="B26" s="9">
        <f>IF(LEN(H22)&gt;0,IF(H22=DAY(DATE(MoYear,MoMonthNum+1,0)),"",H22+1),"")</f>
        <v>2</v>
      </c>
      <c r="C26" s="9">
        <f t="shared" ref="C26:H26" si="5">IF(LEN(B26)&gt;0,IF(B26=DAY(DATE(MoYear,MoMonthNum+1,0)),"",B26+1),"")</f>
        <v>3</v>
      </c>
      <c r="D26" s="9">
        <f t="shared" si="5"/>
        <v>4</v>
      </c>
      <c r="E26" s="9">
        <f t="shared" si="5"/>
        <v>5</v>
      </c>
      <c r="F26" s="9">
        <f t="shared" si="5"/>
        <v>6</v>
      </c>
      <c r="G26" s="9">
        <f t="shared" si="5"/>
        <v>7</v>
      </c>
      <c r="H26" s="9">
        <f t="shared" si="5"/>
        <v>8</v>
      </c>
    </row>
    <row r="27" spans="2:8" x14ac:dyDescent="0.25">
      <c r="B27" s="12" t="s">
        <v>9</v>
      </c>
      <c r="C27" s="12" t="s">
        <v>12</v>
      </c>
      <c r="D27" s="12" t="s">
        <v>14</v>
      </c>
      <c r="E27" s="12" t="s">
        <v>13</v>
      </c>
      <c r="F27" s="12" t="s">
        <v>23</v>
      </c>
      <c r="G27" s="12" t="s">
        <v>24</v>
      </c>
      <c r="H27" s="12" t="s">
        <v>26</v>
      </c>
    </row>
    <row r="28" spans="2:8" x14ac:dyDescent="0.25">
      <c r="B28" s="10"/>
      <c r="C28" s="10"/>
      <c r="D28" s="10"/>
      <c r="E28" s="10"/>
      <c r="F28" s="10"/>
      <c r="G28" s="10" t="s">
        <v>25</v>
      </c>
      <c r="H28" s="10"/>
    </row>
    <row r="29" spans="2:8" x14ac:dyDescent="0.25">
      <c r="B29" s="10"/>
      <c r="C29" s="10"/>
      <c r="D29" s="10"/>
      <c r="E29" s="10"/>
      <c r="F29" s="10"/>
      <c r="G29" s="10"/>
      <c r="H29" s="10"/>
    </row>
    <row r="30" spans="2:8" ht="27" x14ac:dyDescent="0.25">
      <c r="B30" s="6">
        <f>IF(LEN(H26)&gt;0,IF(H26=DAY(DATE(MoYear,MoMonthNum+1,0)),"",H26+1),"")</f>
        <v>9</v>
      </c>
      <c r="C30" s="6">
        <f t="shared" ref="C30" si="6">IF(LEN(B30)&gt;0,IF(B30=DAY(DATE(MoYear,MoMonthNum+1,0)),"",B30+1),"")</f>
        <v>10</v>
      </c>
      <c r="D30" s="6">
        <f t="shared" ref="D30" si="7">IF(LEN(C30)&gt;0,IF(C30=DAY(DATE(MoYear,MoMonthNum+1,0)),"",C30+1),"")</f>
        <v>11</v>
      </c>
      <c r="E30" s="6">
        <f t="shared" ref="E30" si="8">IF(LEN(D30)&gt;0,IF(D30=DAY(DATE(MoYear,MoMonthNum+1,0)),"",D30+1),"")</f>
        <v>12</v>
      </c>
      <c r="F30" s="6">
        <f t="shared" ref="F30" si="9">IF(LEN(E30)&gt;0,IF(E30=DAY(DATE(MoYear,MoMonthNum+1,0)),"",E30+1),"")</f>
        <v>13</v>
      </c>
      <c r="G30" s="6">
        <f t="shared" ref="G30" si="10">IF(LEN(F30)&gt;0,IF(F30=DAY(DATE(MoYear,MoMonthNum+1,0)),"",F30+1),"")</f>
        <v>14</v>
      </c>
      <c r="H30" s="6">
        <f t="shared" ref="H30" si="11">IF(LEN(G30)&gt;0,IF(G30=DAY(DATE(MoYear,MoMonthNum+1,0)),"",G30+1),"")</f>
        <v>15</v>
      </c>
    </row>
    <row r="31" spans="2:8" x14ac:dyDescent="0.25">
      <c r="B31" s="11" t="str">
        <f>IF(LEN(B30)=0,"",IF(COUNTIF(Assignments[[ DATE]],DATE(MoYear,MoMonthNum,B30))&gt;0,"Assignment due!",""))</f>
        <v/>
      </c>
      <c r="C31" s="11" t="s">
        <v>31</v>
      </c>
      <c r="D31" s="11" t="s">
        <v>29</v>
      </c>
      <c r="E31" s="11" t="str">
        <f>IF(LEN(E30)=0,"",IF(COUNTIF(Assignments[[ DATE]],DATE(MoYear,MoMonthNum,E30))&gt;0,"Assignment due!",""))</f>
        <v/>
      </c>
      <c r="F31" s="11" t="s">
        <v>30</v>
      </c>
      <c r="G31" s="11" t="s">
        <v>27</v>
      </c>
      <c r="H31" s="11" t="s">
        <v>28</v>
      </c>
    </row>
    <row r="32" spans="2:8" x14ac:dyDescent="0.25">
      <c r="B32" s="7"/>
      <c r="C32" s="7"/>
      <c r="D32" s="7" t="s">
        <v>34</v>
      </c>
      <c r="E32" s="7"/>
      <c r="F32" s="7"/>
      <c r="G32" s="7"/>
      <c r="H32" s="7"/>
    </row>
    <row r="33" spans="2:8" x14ac:dyDescent="0.25">
      <c r="B33" s="8"/>
      <c r="C33" s="8"/>
      <c r="D33" s="8"/>
      <c r="E33" s="8"/>
      <c r="F33" s="8"/>
      <c r="G33" s="8"/>
      <c r="H33" s="8"/>
    </row>
  </sheetData>
  <mergeCells count="1">
    <mergeCell ref="B4:H4"/>
  </mergeCells>
  <printOptions horizontalCentered="1" verticalCentered="1"/>
  <pageMargins left="0.25" right="0.25" top="0.75" bottom="0.75" header="0.3" footer="0.3"/>
  <pageSetup scale="92" orientation="landscape" r:id="rId1"/>
  <rowBreaks count="1" manualBreakCount="1">
    <brk id="34" max="16383" man="1"/>
  </rowBreaks>
  <colBreaks count="1" manualBreakCount="1">
    <brk id="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"/>
  <sheetViews>
    <sheetView workbookViewId="0">
      <selection activeCell="A3" sqref="A3:G3"/>
    </sheetView>
  </sheetViews>
  <sheetFormatPr defaultRowHeight="12.5" x14ac:dyDescent="0.25"/>
  <sheetData>
    <row r="3" spans="1:14" ht="37" x14ac:dyDescent="0.25">
      <c r="A3" s="17" t="s">
        <v>79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</sheetData>
  <mergeCells count="2">
    <mergeCell ref="A3:G3"/>
    <mergeCell ref="H3:N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74949EF-399F-4E41-9401-21F476B768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Milestones</vt:lpstr>
      <vt:lpstr>Labor Budget</vt:lpstr>
      <vt:lpstr>Materials List</vt:lpstr>
      <vt:lpstr>Month View</vt:lpstr>
      <vt:lpstr>Sheet4</vt:lpstr>
      <vt:lpstr>MoMonth</vt:lpstr>
      <vt:lpstr>MoMonthNum</vt:lpstr>
      <vt:lpstr>MoWeek2</vt:lpstr>
      <vt:lpstr>MoWeek3</vt:lpstr>
      <vt:lpstr>MoWeek4</vt:lpstr>
      <vt:lpstr>MoWeek5</vt:lpstr>
      <vt:lpstr>MoYear</vt:lpstr>
      <vt:lpstr>'Labor Budget'!Print_Area</vt:lpstr>
      <vt:lpstr>'Month View'!Print_Area</vt:lpstr>
      <vt:lpstr>Milestones!Print_Titles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mark cullen</dc:creator>
  <cp:keywords/>
  <cp:lastModifiedBy>mark cullen</cp:lastModifiedBy>
  <cp:lastPrinted>2014-02-24T21:27:49Z</cp:lastPrinted>
  <dcterms:created xsi:type="dcterms:W3CDTF">2014-02-17T21:58:52Z</dcterms:created>
  <dcterms:modified xsi:type="dcterms:W3CDTF">2014-02-24T21:39:09Z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TC034580779991</vt:lpwstr>
  </property>
</Properties>
</file>