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0515" windowHeight="2385" tabRatio="754"/>
  </bookViews>
  <sheets>
    <sheet name="Data Collected" sheetId="1" r:id="rId1"/>
    <sheet name="Distribution of Variables" sheetId="7" r:id="rId2"/>
    <sheet name="Mean and STD" sheetId="5" r:id="rId3"/>
    <sheet name="Income and Health" sheetId="3" r:id="rId4"/>
    <sheet name="Mean &amp; STD by Gender &amp; ZIP" sheetId="6" r:id="rId5"/>
    <sheet name="Categorical Comparison" sheetId="4" r:id="rId6"/>
  </sheets>
  <definedNames>
    <definedName name="_xlnm._FilterDatabase" localSheetId="5" hidden="1">'Categorical Comparison'!$E$2:$G$52</definedName>
  </definedNames>
  <calcPr calcId="145621"/>
</workbook>
</file>

<file path=xl/calcChain.xml><?xml version="1.0" encoding="utf-8"?>
<calcChain xmlns="http://schemas.openxmlformats.org/spreadsheetml/2006/main">
  <c r="G3" i="7" l="1"/>
  <c r="G4" i="7"/>
  <c r="G5" i="7"/>
  <c r="G6" i="7"/>
  <c r="G7" i="7"/>
  <c r="G8" i="7"/>
  <c r="G9" i="7"/>
  <c r="G2" i="7"/>
  <c r="D3" i="7"/>
  <c r="D4" i="7"/>
  <c r="D5" i="7"/>
  <c r="D6" i="7"/>
  <c r="D7" i="7"/>
  <c r="D8" i="7"/>
  <c r="D9" i="7"/>
  <c r="D10" i="7"/>
  <c r="D11" i="7"/>
  <c r="D2" i="7"/>
  <c r="J7" i="4" l="1"/>
  <c r="L6" i="4"/>
  <c r="L5" i="4"/>
  <c r="L4" i="4"/>
  <c r="L3" i="4"/>
  <c r="K6" i="6"/>
  <c r="K5" i="6"/>
  <c r="K7" i="6"/>
  <c r="K3" i="6"/>
  <c r="K2" i="6"/>
  <c r="H105" i="5"/>
  <c r="F105" i="5"/>
  <c r="K4" i="6"/>
  <c r="F107" i="5"/>
  <c r="H106" i="5"/>
  <c r="F106" i="5"/>
  <c r="H104" i="5"/>
  <c r="F104" i="5"/>
  <c r="H103" i="5"/>
  <c r="F103" i="5"/>
  <c r="H102" i="5"/>
  <c r="F102" i="5"/>
  <c r="K6" i="4"/>
  <c r="K5" i="4"/>
  <c r="K4" i="4"/>
  <c r="K3" i="4"/>
  <c r="J6" i="4"/>
  <c r="J5" i="4"/>
  <c r="J4" i="4"/>
  <c r="J3" i="4"/>
</calcChain>
</file>

<file path=xl/sharedStrings.xml><?xml version="1.0" encoding="utf-8"?>
<sst xmlns="http://schemas.openxmlformats.org/spreadsheetml/2006/main" count="1866" uniqueCount="56">
  <si>
    <t>Gender</t>
  </si>
  <si>
    <r>
      <t>Any Ailements</t>
    </r>
    <r>
      <rPr>
        <b/>
        <vertAlign val="superscript"/>
        <sz val="11"/>
        <color theme="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 (Y/N)</t>
    </r>
  </si>
  <si>
    <t>Do you see your physician once a year for your routine check-up (Y/N)</t>
  </si>
  <si>
    <t>Do You Have Health Insurance (Y/N)</t>
  </si>
  <si>
    <t>F</t>
  </si>
  <si>
    <t>Y</t>
  </si>
  <si>
    <t>M</t>
  </si>
  <si>
    <t>N</t>
  </si>
  <si>
    <t>Female Visits (11201)</t>
  </si>
  <si>
    <t>Male Visits (11201)</t>
  </si>
  <si>
    <t>Female Visits (11225)</t>
  </si>
  <si>
    <t>Male Visits (11225)</t>
  </si>
  <si>
    <t>Categorical Comparison of Health Disparity by Gender and Zip Code</t>
  </si>
  <si>
    <t>ZIP Code of Work</t>
  </si>
  <si>
    <t>30000 - 35000</t>
  </si>
  <si>
    <t>45000 - 50000</t>
  </si>
  <si>
    <t>55000 - 60000</t>
  </si>
  <si>
    <t>65000 - 70000</t>
  </si>
  <si>
    <t>75000 - 80000</t>
  </si>
  <si>
    <t>35000 - 40000</t>
  </si>
  <si>
    <t>70000 - 75000</t>
  </si>
  <si>
    <t>40000 - 45000</t>
  </si>
  <si>
    <t>50000 - 55000</t>
  </si>
  <si>
    <t>60000 - 65000</t>
  </si>
  <si>
    <r>
      <t xml:space="preserve">(X-Axis)
</t>
    </r>
    <r>
      <rPr>
        <sz val="11"/>
        <color theme="1"/>
        <rFont val="Calibri"/>
        <family val="2"/>
        <scheme val="minor"/>
      </rPr>
      <t>Annual Salary Rounded</t>
    </r>
  </si>
  <si>
    <t>(X-Axis)
Annual Salary Range</t>
  </si>
  <si>
    <t xml:space="preserve">Mean = </t>
  </si>
  <si>
    <t xml:space="preserve">Median = </t>
  </si>
  <si>
    <t xml:space="preserve">Mode = </t>
  </si>
  <si>
    <t xml:space="preserve">Standard Deviation = </t>
  </si>
  <si>
    <t xml:space="preserve">Sample Size = </t>
  </si>
  <si>
    <t>Annual Salary</t>
  </si>
  <si>
    <t>ZIP Code 11201</t>
  </si>
  <si>
    <t>ZIP Code 11225</t>
  </si>
  <si>
    <t>Category</t>
  </si>
  <si>
    <t>Count of  Gender by Zip Code</t>
  </si>
  <si>
    <t>(Y-Axis)
How many times for the current Year have you seen your physician for these Ailements</t>
  </si>
  <si>
    <r>
      <t xml:space="preserve">(Y-Axis)
</t>
    </r>
    <r>
      <rPr>
        <sz val="11"/>
        <color theme="1"/>
        <rFont val="Calibri"/>
        <family val="2"/>
        <scheme val="minor"/>
      </rPr>
      <t>How many times for the current Year have you seen your physician for these Ailements</t>
    </r>
  </si>
  <si>
    <r>
      <rPr>
        <b/>
        <sz val="10"/>
        <color theme="1"/>
        <rFont val="Calibri"/>
        <family val="2"/>
        <scheme val="minor"/>
      </rPr>
      <t>Annual Salary Rounded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To Be Completed By Originator)</t>
    </r>
  </si>
  <si>
    <t>How many times for the current Year have you seen your physician for these Ailements</t>
  </si>
  <si>
    <t>Females in ZIP 11225</t>
  </si>
  <si>
    <t>Males in ZIP 11225</t>
  </si>
  <si>
    <t>Females in ZIP 11201</t>
  </si>
  <si>
    <t>Males in ZIP 11201</t>
  </si>
  <si>
    <t>Mean of 
Physician Visits</t>
  </si>
  <si>
    <t>All in ZIP Code 11225</t>
  </si>
  <si>
    <t>All in ZIP Code 11201</t>
  </si>
  <si>
    <t>Variance =</t>
  </si>
  <si>
    <t>Mean of Physician's Visit</t>
  </si>
  <si>
    <t>Count of Physician's Visit</t>
  </si>
  <si>
    <t xml:space="preserve">Sample Total = </t>
  </si>
  <si>
    <t>* Ailments are health issues that are either diseases, recurring illness or new illness that could not be resolved with over-the-counter medications</t>
  </si>
  <si>
    <t>BIN 
(X-Axis)</t>
  </si>
  <si>
    <t>Count
(X-Axis)</t>
  </si>
  <si>
    <t>BIN 
(Y-Axis)</t>
  </si>
  <si>
    <t>Count
(Y-Axis)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</si>
</sst>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4" xfId="0" applyBorder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0" xfId="0" applyFont="1" applyFill="1" applyAlignment="1">
      <alignment horizontal="right" wrapText="1"/>
    </xf>
    <xf numFmtId="164" fontId="3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" xfId="0" applyFont="1" applyBorder="1"/>
    <xf numFmtId="0" fontId="1" fillId="0" borderId="3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/>
    <xf numFmtId="165" fontId="3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2" fontId="0" fillId="0" borderId="6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2" fontId="0" fillId="0" borderId="5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/>
    </xf>
    <xf numFmtId="0" fontId="0" fillId="4" borderId="7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1" fillId="2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'Distribution of Variables'!$C$2:$C$11</c:f>
              <c:numCache>
                <c:formatCode>General</c:formatCode>
                <c:ptCount val="10"/>
                <c:pt idx="0">
                  <c:v>35000</c:v>
                </c:pt>
                <c:pt idx="1">
                  <c:v>40000</c:v>
                </c:pt>
                <c:pt idx="2">
                  <c:v>45000</c:v>
                </c:pt>
                <c:pt idx="3">
                  <c:v>50000</c:v>
                </c:pt>
                <c:pt idx="4">
                  <c:v>55000</c:v>
                </c:pt>
                <c:pt idx="5">
                  <c:v>60000</c:v>
                </c:pt>
                <c:pt idx="6">
                  <c:v>65000</c:v>
                </c:pt>
                <c:pt idx="7">
                  <c:v>70000</c:v>
                </c:pt>
                <c:pt idx="8">
                  <c:v>75000</c:v>
                </c:pt>
                <c:pt idx="9">
                  <c:v>80000</c:v>
                </c:pt>
              </c:numCache>
            </c:numRef>
          </c:cat>
          <c:val>
            <c:numRef>
              <c:f>'Distribution of Variables'!$D$2:$D$11</c:f>
              <c:numCache>
                <c:formatCode>General</c:formatCode>
                <c:ptCount val="10"/>
                <c:pt idx="0">
                  <c:v>9</c:v>
                </c:pt>
                <c:pt idx="1">
                  <c:v>11</c:v>
                </c:pt>
                <c:pt idx="2">
                  <c:v>6</c:v>
                </c:pt>
                <c:pt idx="3">
                  <c:v>10</c:v>
                </c:pt>
                <c:pt idx="4">
                  <c:v>14</c:v>
                </c:pt>
                <c:pt idx="5">
                  <c:v>14</c:v>
                </c:pt>
                <c:pt idx="6">
                  <c:v>5</c:v>
                </c:pt>
                <c:pt idx="7">
                  <c:v>5</c:v>
                </c:pt>
                <c:pt idx="8">
                  <c:v>15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23072"/>
        <c:axId val="111137536"/>
      </c:barChart>
      <c:catAx>
        <c:axId val="11112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Annual Salary</a:t>
                </a:r>
              </a:p>
            </c:rich>
          </c:tx>
          <c:layout>
            <c:manualLayout>
              <c:xMode val="edge"/>
              <c:yMode val="edge"/>
              <c:x val="0.4003110856684492"/>
              <c:y val="0.920018107720254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1137536"/>
        <c:crosses val="autoZero"/>
        <c:auto val="1"/>
        <c:lblAlgn val="ctr"/>
        <c:lblOffset val="100"/>
        <c:noMultiLvlLbl val="0"/>
      </c:catAx>
      <c:valAx>
        <c:axId val="111137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</a:t>
                </a:r>
                <a:r>
                  <a:rPr lang="en-US" sz="1100" baseline="0"/>
                  <a:t> IT Employeess</a:t>
                </a:r>
                <a:endParaRPr lang="en-US" sz="11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123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 Variable Distribution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'Distribution of Variables'!$F$2:$F$9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'Distribution of Variables'!$G$2:$G$9</c:f>
              <c:numCache>
                <c:formatCode>General</c:formatCode>
                <c:ptCount val="8"/>
                <c:pt idx="0">
                  <c:v>16</c:v>
                </c:pt>
                <c:pt idx="1">
                  <c:v>29</c:v>
                </c:pt>
                <c:pt idx="2">
                  <c:v>16</c:v>
                </c:pt>
                <c:pt idx="3">
                  <c:v>8</c:v>
                </c:pt>
                <c:pt idx="4">
                  <c:v>6</c:v>
                </c:pt>
                <c:pt idx="5">
                  <c:v>14</c:v>
                </c:pt>
                <c:pt idx="6">
                  <c:v>10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39232"/>
        <c:axId val="111041152"/>
      </c:barChart>
      <c:catAx>
        <c:axId val="11103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Physician Visits</a:t>
                </a:r>
              </a:p>
            </c:rich>
          </c:tx>
          <c:layout>
            <c:manualLayout>
              <c:xMode val="edge"/>
              <c:yMode val="edge"/>
              <c:x val="0.40473188478022526"/>
              <c:y val="0.874990938078812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1041152"/>
        <c:crosses val="autoZero"/>
        <c:auto val="1"/>
        <c:lblAlgn val="ctr"/>
        <c:lblOffset val="100"/>
        <c:noMultiLvlLbl val="0"/>
      </c:catAx>
      <c:valAx>
        <c:axId val="111041152"/>
        <c:scaling>
          <c:orientation val="minMax"/>
          <c:max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IT Employees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03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X-Y Distribution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301405362304402E-2"/>
          <c:y val="0.11193759409515434"/>
          <c:w val="0.87738213894149308"/>
          <c:h val="0.67307676112678427"/>
        </c:manualLayout>
      </c:layout>
      <c:barChart>
        <c:barDir val="col"/>
        <c:grouping val="clustered"/>
        <c:varyColors val="0"/>
        <c:ser>
          <c:idx val="1"/>
          <c:order val="1"/>
          <c:invertIfNegative val="0"/>
          <c:cat>
            <c:numRef>
              <c:f>'Distribution of Variables'!$F$2:$F$9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'Distribution of Variables'!$G$2:$G$9</c:f>
              <c:numCache>
                <c:formatCode>General</c:formatCode>
                <c:ptCount val="8"/>
                <c:pt idx="0">
                  <c:v>16</c:v>
                </c:pt>
                <c:pt idx="1">
                  <c:v>29</c:v>
                </c:pt>
                <c:pt idx="2">
                  <c:v>16</c:v>
                </c:pt>
                <c:pt idx="3">
                  <c:v>8</c:v>
                </c:pt>
                <c:pt idx="4">
                  <c:v>6</c:v>
                </c:pt>
                <c:pt idx="5">
                  <c:v>14</c:v>
                </c:pt>
                <c:pt idx="6">
                  <c:v>10</c:v>
                </c:pt>
                <c:pt idx="7">
                  <c:v>1</c:v>
                </c:pt>
              </c:numCache>
            </c:numRef>
          </c:val>
        </c:ser>
        <c:ser>
          <c:idx val="0"/>
          <c:order val="0"/>
          <c:invertIfNegative val="0"/>
          <c:cat>
            <c:numRef>
              <c:f>'Distribution of Variables'!$C$2:$C$11</c:f>
              <c:numCache>
                <c:formatCode>General</c:formatCode>
                <c:ptCount val="10"/>
                <c:pt idx="0">
                  <c:v>35000</c:v>
                </c:pt>
                <c:pt idx="1">
                  <c:v>40000</c:v>
                </c:pt>
                <c:pt idx="2">
                  <c:v>45000</c:v>
                </c:pt>
                <c:pt idx="3">
                  <c:v>50000</c:v>
                </c:pt>
                <c:pt idx="4">
                  <c:v>55000</c:v>
                </c:pt>
                <c:pt idx="5">
                  <c:v>60000</c:v>
                </c:pt>
                <c:pt idx="6">
                  <c:v>65000</c:v>
                </c:pt>
                <c:pt idx="7">
                  <c:v>70000</c:v>
                </c:pt>
                <c:pt idx="8">
                  <c:v>75000</c:v>
                </c:pt>
                <c:pt idx="9">
                  <c:v>80000</c:v>
                </c:pt>
              </c:numCache>
            </c:numRef>
          </c:cat>
          <c:val>
            <c:numRef>
              <c:f>'Distribution of Variables'!$D$2:$D$11</c:f>
              <c:numCache>
                <c:formatCode>General</c:formatCode>
                <c:ptCount val="10"/>
                <c:pt idx="0">
                  <c:v>9</c:v>
                </c:pt>
                <c:pt idx="1">
                  <c:v>11</c:v>
                </c:pt>
                <c:pt idx="2">
                  <c:v>6</c:v>
                </c:pt>
                <c:pt idx="3">
                  <c:v>10</c:v>
                </c:pt>
                <c:pt idx="4">
                  <c:v>14</c:v>
                </c:pt>
                <c:pt idx="5">
                  <c:v>14</c:v>
                </c:pt>
                <c:pt idx="6">
                  <c:v>5</c:v>
                </c:pt>
                <c:pt idx="7">
                  <c:v>5</c:v>
                </c:pt>
                <c:pt idx="8">
                  <c:v>15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074688"/>
        <c:axId val="152781952"/>
      </c:barChart>
      <c:catAx>
        <c:axId val="11107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781952"/>
        <c:crosses val="autoZero"/>
        <c:auto val="1"/>
        <c:lblAlgn val="ctr"/>
        <c:lblOffset val="100"/>
        <c:noMultiLvlLbl val="0"/>
      </c:catAx>
      <c:valAx>
        <c:axId val="152781952"/>
        <c:scaling>
          <c:orientation val="minMax"/>
          <c:max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IT Employeess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07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n-US" sz="1200"/>
          </a:p>
          <a:p>
            <a:pPr>
              <a:defRPr/>
            </a:pPr>
            <a:r>
              <a:rPr lang="en-US" sz="1800"/>
              <a:t>Correlation of Annual Income and Health</a:t>
            </a:r>
            <a:r>
              <a:rPr lang="en-US" sz="1800" baseline="0"/>
              <a:t>/Physician Visits</a:t>
            </a:r>
            <a:endParaRPr lang="en-US" sz="1800"/>
          </a:p>
        </c:rich>
      </c:tx>
      <c:layout>
        <c:manualLayout>
          <c:xMode val="edge"/>
          <c:yMode val="edge"/>
          <c:x val="0.176345318280998"/>
          <c:y val="3.0014706551746779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 Correlation of Income and Health Disparities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5142978212060842"/>
                  <c:y val="-0.5895328199849683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'Income and Health'!$B$2:$B$101</c:f>
              <c:numCache>
                <c:formatCode>General</c:formatCode>
                <c:ptCount val="100"/>
                <c:pt idx="0">
                  <c:v>45000</c:v>
                </c:pt>
                <c:pt idx="1">
                  <c:v>55000</c:v>
                </c:pt>
                <c:pt idx="2">
                  <c:v>70000</c:v>
                </c:pt>
                <c:pt idx="3">
                  <c:v>55000</c:v>
                </c:pt>
                <c:pt idx="4">
                  <c:v>80000</c:v>
                </c:pt>
                <c:pt idx="5">
                  <c:v>55000</c:v>
                </c:pt>
                <c:pt idx="6">
                  <c:v>75000</c:v>
                </c:pt>
                <c:pt idx="7">
                  <c:v>60000</c:v>
                </c:pt>
                <c:pt idx="8">
                  <c:v>75000</c:v>
                </c:pt>
                <c:pt idx="9">
                  <c:v>35000</c:v>
                </c:pt>
                <c:pt idx="10">
                  <c:v>70000</c:v>
                </c:pt>
                <c:pt idx="11">
                  <c:v>60000</c:v>
                </c:pt>
                <c:pt idx="12">
                  <c:v>75000</c:v>
                </c:pt>
                <c:pt idx="13">
                  <c:v>75000</c:v>
                </c:pt>
                <c:pt idx="14">
                  <c:v>50000</c:v>
                </c:pt>
                <c:pt idx="15">
                  <c:v>40000</c:v>
                </c:pt>
                <c:pt idx="16">
                  <c:v>75000</c:v>
                </c:pt>
                <c:pt idx="17">
                  <c:v>50000</c:v>
                </c:pt>
                <c:pt idx="18">
                  <c:v>40000</c:v>
                </c:pt>
                <c:pt idx="19">
                  <c:v>50000</c:v>
                </c:pt>
                <c:pt idx="20">
                  <c:v>55000</c:v>
                </c:pt>
                <c:pt idx="21">
                  <c:v>60000</c:v>
                </c:pt>
                <c:pt idx="22">
                  <c:v>55000</c:v>
                </c:pt>
                <c:pt idx="23">
                  <c:v>80000</c:v>
                </c:pt>
                <c:pt idx="24">
                  <c:v>70000</c:v>
                </c:pt>
                <c:pt idx="25">
                  <c:v>80000</c:v>
                </c:pt>
                <c:pt idx="26">
                  <c:v>75000</c:v>
                </c:pt>
                <c:pt idx="27">
                  <c:v>60000</c:v>
                </c:pt>
                <c:pt idx="28">
                  <c:v>65000</c:v>
                </c:pt>
                <c:pt idx="29">
                  <c:v>50000</c:v>
                </c:pt>
                <c:pt idx="30">
                  <c:v>45000</c:v>
                </c:pt>
                <c:pt idx="31">
                  <c:v>35000</c:v>
                </c:pt>
                <c:pt idx="32">
                  <c:v>80000</c:v>
                </c:pt>
                <c:pt idx="33">
                  <c:v>40000</c:v>
                </c:pt>
                <c:pt idx="34">
                  <c:v>60000</c:v>
                </c:pt>
                <c:pt idx="35">
                  <c:v>40000</c:v>
                </c:pt>
                <c:pt idx="36">
                  <c:v>60000</c:v>
                </c:pt>
                <c:pt idx="37">
                  <c:v>40000</c:v>
                </c:pt>
                <c:pt idx="38">
                  <c:v>80000</c:v>
                </c:pt>
                <c:pt idx="39">
                  <c:v>75000</c:v>
                </c:pt>
                <c:pt idx="40">
                  <c:v>75000</c:v>
                </c:pt>
                <c:pt idx="41">
                  <c:v>55000</c:v>
                </c:pt>
                <c:pt idx="42">
                  <c:v>65000</c:v>
                </c:pt>
                <c:pt idx="43">
                  <c:v>80000</c:v>
                </c:pt>
                <c:pt idx="44">
                  <c:v>50000</c:v>
                </c:pt>
                <c:pt idx="45">
                  <c:v>45000</c:v>
                </c:pt>
                <c:pt idx="46">
                  <c:v>60000</c:v>
                </c:pt>
                <c:pt idx="47">
                  <c:v>40000</c:v>
                </c:pt>
                <c:pt idx="48">
                  <c:v>75000</c:v>
                </c:pt>
                <c:pt idx="49">
                  <c:v>55000</c:v>
                </c:pt>
                <c:pt idx="50">
                  <c:v>55000</c:v>
                </c:pt>
                <c:pt idx="51">
                  <c:v>75000</c:v>
                </c:pt>
                <c:pt idx="52">
                  <c:v>50000</c:v>
                </c:pt>
                <c:pt idx="53">
                  <c:v>35000</c:v>
                </c:pt>
                <c:pt idx="54">
                  <c:v>60000</c:v>
                </c:pt>
                <c:pt idx="55">
                  <c:v>80000</c:v>
                </c:pt>
                <c:pt idx="56">
                  <c:v>60000</c:v>
                </c:pt>
                <c:pt idx="57">
                  <c:v>65000</c:v>
                </c:pt>
                <c:pt idx="58">
                  <c:v>50000</c:v>
                </c:pt>
                <c:pt idx="59">
                  <c:v>80000</c:v>
                </c:pt>
                <c:pt idx="60">
                  <c:v>55000</c:v>
                </c:pt>
                <c:pt idx="61">
                  <c:v>35000</c:v>
                </c:pt>
                <c:pt idx="62">
                  <c:v>50000</c:v>
                </c:pt>
                <c:pt idx="63">
                  <c:v>80000</c:v>
                </c:pt>
                <c:pt idx="64">
                  <c:v>75000</c:v>
                </c:pt>
                <c:pt idx="65">
                  <c:v>55000</c:v>
                </c:pt>
                <c:pt idx="66">
                  <c:v>50000</c:v>
                </c:pt>
                <c:pt idx="67">
                  <c:v>70000</c:v>
                </c:pt>
                <c:pt idx="68">
                  <c:v>45000</c:v>
                </c:pt>
                <c:pt idx="69">
                  <c:v>50000</c:v>
                </c:pt>
                <c:pt idx="70">
                  <c:v>75000</c:v>
                </c:pt>
                <c:pt idx="71">
                  <c:v>75000</c:v>
                </c:pt>
                <c:pt idx="72">
                  <c:v>55000</c:v>
                </c:pt>
                <c:pt idx="73">
                  <c:v>75000</c:v>
                </c:pt>
                <c:pt idx="74">
                  <c:v>70000</c:v>
                </c:pt>
                <c:pt idx="75">
                  <c:v>60000</c:v>
                </c:pt>
                <c:pt idx="76">
                  <c:v>35000</c:v>
                </c:pt>
                <c:pt idx="77">
                  <c:v>35000</c:v>
                </c:pt>
                <c:pt idx="78">
                  <c:v>40000</c:v>
                </c:pt>
                <c:pt idx="79">
                  <c:v>60000</c:v>
                </c:pt>
                <c:pt idx="80">
                  <c:v>80000</c:v>
                </c:pt>
                <c:pt idx="81">
                  <c:v>55000</c:v>
                </c:pt>
                <c:pt idx="82">
                  <c:v>65000</c:v>
                </c:pt>
                <c:pt idx="83">
                  <c:v>40000</c:v>
                </c:pt>
                <c:pt idx="84">
                  <c:v>60000</c:v>
                </c:pt>
                <c:pt idx="85">
                  <c:v>35000</c:v>
                </c:pt>
                <c:pt idx="86">
                  <c:v>60000</c:v>
                </c:pt>
                <c:pt idx="87">
                  <c:v>45000</c:v>
                </c:pt>
                <c:pt idx="88">
                  <c:v>45000</c:v>
                </c:pt>
                <c:pt idx="89">
                  <c:v>40000</c:v>
                </c:pt>
                <c:pt idx="90">
                  <c:v>80000</c:v>
                </c:pt>
                <c:pt idx="91">
                  <c:v>35000</c:v>
                </c:pt>
                <c:pt idx="92">
                  <c:v>65000</c:v>
                </c:pt>
                <c:pt idx="93">
                  <c:v>60000</c:v>
                </c:pt>
                <c:pt idx="94">
                  <c:v>55000</c:v>
                </c:pt>
                <c:pt idx="95">
                  <c:v>35000</c:v>
                </c:pt>
                <c:pt idx="96">
                  <c:v>40000</c:v>
                </c:pt>
                <c:pt idx="97">
                  <c:v>75000</c:v>
                </c:pt>
                <c:pt idx="98">
                  <c:v>55000</c:v>
                </c:pt>
                <c:pt idx="99">
                  <c:v>40000</c:v>
                </c:pt>
              </c:numCache>
            </c:numRef>
          </c:xVal>
          <c:yVal>
            <c:numRef>
              <c:f>'Income and Health'!$C$2:$C$101</c:f>
              <c:numCache>
                <c:formatCode>General</c:formatCode>
                <c:ptCount val="10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5</c:v>
                </c:pt>
                <c:pt idx="10">
                  <c:v>1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6</c:v>
                </c:pt>
                <c:pt idx="20">
                  <c:v>7</c:v>
                </c:pt>
                <c:pt idx="21">
                  <c:v>5</c:v>
                </c:pt>
                <c:pt idx="22">
                  <c:v>4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6</c:v>
                </c:pt>
                <c:pt idx="28">
                  <c:v>4</c:v>
                </c:pt>
                <c:pt idx="29">
                  <c:v>0</c:v>
                </c:pt>
                <c:pt idx="30">
                  <c:v>3</c:v>
                </c:pt>
                <c:pt idx="31">
                  <c:v>6</c:v>
                </c:pt>
                <c:pt idx="32">
                  <c:v>2</c:v>
                </c:pt>
                <c:pt idx="33">
                  <c:v>4</c:v>
                </c:pt>
                <c:pt idx="34">
                  <c:v>6</c:v>
                </c:pt>
                <c:pt idx="35">
                  <c:v>5</c:v>
                </c:pt>
                <c:pt idx="36">
                  <c:v>1</c:v>
                </c:pt>
                <c:pt idx="37">
                  <c:v>4</c:v>
                </c:pt>
                <c:pt idx="38">
                  <c:v>0</c:v>
                </c:pt>
                <c:pt idx="39">
                  <c:v>2</c:v>
                </c:pt>
                <c:pt idx="40">
                  <c:v>1</c:v>
                </c:pt>
                <c:pt idx="41">
                  <c:v>6</c:v>
                </c:pt>
                <c:pt idx="42">
                  <c:v>2</c:v>
                </c:pt>
                <c:pt idx="43">
                  <c:v>0</c:v>
                </c:pt>
                <c:pt idx="44">
                  <c:v>1</c:v>
                </c:pt>
                <c:pt idx="45">
                  <c:v>2</c:v>
                </c:pt>
                <c:pt idx="46">
                  <c:v>0</c:v>
                </c:pt>
                <c:pt idx="47">
                  <c:v>5</c:v>
                </c:pt>
                <c:pt idx="48">
                  <c:v>2</c:v>
                </c:pt>
                <c:pt idx="49">
                  <c:v>0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2</c:v>
                </c:pt>
                <c:pt idx="54">
                  <c:v>5</c:v>
                </c:pt>
                <c:pt idx="55">
                  <c:v>0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2</c:v>
                </c:pt>
                <c:pt idx="60">
                  <c:v>1</c:v>
                </c:pt>
                <c:pt idx="61">
                  <c:v>2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0</c:v>
                </c:pt>
                <c:pt idx="66">
                  <c:v>3</c:v>
                </c:pt>
                <c:pt idx="67">
                  <c:v>2</c:v>
                </c:pt>
                <c:pt idx="68">
                  <c:v>4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6</c:v>
                </c:pt>
                <c:pt idx="73">
                  <c:v>4</c:v>
                </c:pt>
                <c:pt idx="74">
                  <c:v>1</c:v>
                </c:pt>
                <c:pt idx="75">
                  <c:v>1</c:v>
                </c:pt>
                <c:pt idx="76">
                  <c:v>5</c:v>
                </c:pt>
                <c:pt idx="77">
                  <c:v>2</c:v>
                </c:pt>
                <c:pt idx="78">
                  <c:v>0</c:v>
                </c:pt>
                <c:pt idx="79">
                  <c:v>5</c:v>
                </c:pt>
                <c:pt idx="80">
                  <c:v>2</c:v>
                </c:pt>
                <c:pt idx="81">
                  <c:v>0</c:v>
                </c:pt>
                <c:pt idx="82">
                  <c:v>1</c:v>
                </c:pt>
                <c:pt idx="83">
                  <c:v>5</c:v>
                </c:pt>
                <c:pt idx="84">
                  <c:v>3</c:v>
                </c:pt>
                <c:pt idx="85">
                  <c:v>5</c:v>
                </c:pt>
                <c:pt idx="86">
                  <c:v>2</c:v>
                </c:pt>
                <c:pt idx="87">
                  <c:v>2</c:v>
                </c:pt>
                <c:pt idx="88">
                  <c:v>5</c:v>
                </c:pt>
                <c:pt idx="89">
                  <c:v>3</c:v>
                </c:pt>
                <c:pt idx="90">
                  <c:v>0</c:v>
                </c:pt>
                <c:pt idx="91">
                  <c:v>6</c:v>
                </c:pt>
                <c:pt idx="92">
                  <c:v>1</c:v>
                </c:pt>
                <c:pt idx="93">
                  <c:v>5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1</c:v>
                </c:pt>
                <c:pt idx="98">
                  <c:v>3</c:v>
                </c:pt>
                <c:pt idx="99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186112"/>
        <c:axId val="154188032"/>
      </c:scatterChart>
      <c:valAx>
        <c:axId val="154186112"/>
        <c:scaling>
          <c:orientation val="minMax"/>
          <c:max val="80000"/>
          <c:min val="35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Annual</a:t>
                </a:r>
                <a:r>
                  <a:rPr lang="en-US" sz="1100" baseline="0"/>
                  <a:t> Salary (Rounded)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41234645669291337"/>
              <c:y val="0.9245045024179753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4188032"/>
        <c:crosses val="autoZero"/>
        <c:crossBetween val="midCat"/>
        <c:majorUnit val="5000"/>
      </c:valAx>
      <c:valAx>
        <c:axId val="154188032"/>
        <c:scaling>
          <c:orientation val="minMax"/>
          <c:max val="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 </a:t>
                </a:r>
                <a:r>
                  <a:rPr lang="en-US" sz="1100"/>
                  <a:t>Numer</a:t>
                </a:r>
                <a:r>
                  <a:rPr lang="en-US" sz="1100" baseline="0"/>
                  <a:t> of Physician's Visits </a:t>
                </a:r>
                <a:endParaRPr lang="en-US" sz="11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4186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Categorical Comparison of Health/Physician's Visits by Gender and Zip Code</a:t>
            </a:r>
          </a:p>
        </c:rich>
      </c:tx>
      <c:layout>
        <c:manualLayout>
          <c:xMode val="edge"/>
          <c:yMode val="edge"/>
          <c:x val="0.1485981470859189"/>
          <c:y val="2.8181413969160768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5310934493844008E-2"/>
          <c:y val="0.19982648002333042"/>
          <c:w val="0.91907626300810763"/>
          <c:h val="0.6612630099802702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'Categorical Comparison'!$I$3:$I$6</c:f>
              <c:strCache>
                <c:ptCount val="4"/>
                <c:pt idx="0">
                  <c:v>Female Visits (11201)</c:v>
                </c:pt>
                <c:pt idx="1">
                  <c:v>Female Visits (11225)</c:v>
                </c:pt>
                <c:pt idx="2">
                  <c:v>Male Visits (11201)</c:v>
                </c:pt>
                <c:pt idx="3">
                  <c:v>Male Visits (11225)</c:v>
                </c:pt>
              </c:strCache>
            </c:strRef>
          </c:cat>
          <c:val>
            <c:numRef>
              <c:f>'Categorical Comparison'!$K$3:$K$6</c:f>
              <c:numCache>
                <c:formatCode>General</c:formatCode>
                <c:ptCount val="4"/>
                <c:pt idx="0">
                  <c:v>39</c:v>
                </c:pt>
                <c:pt idx="1">
                  <c:v>54</c:v>
                </c:pt>
                <c:pt idx="2">
                  <c:v>57</c:v>
                </c:pt>
                <c:pt idx="3">
                  <c:v>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221760"/>
        <c:axId val="111223552"/>
        <c:axId val="0"/>
      </c:bar3DChart>
      <c:catAx>
        <c:axId val="1112217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1223552"/>
        <c:crosses val="autoZero"/>
        <c:auto val="1"/>
        <c:lblAlgn val="ctr"/>
        <c:lblOffset val="100"/>
        <c:noMultiLvlLbl val="0"/>
      </c:catAx>
      <c:valAx>
        <c:axId val="111223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 b="1">
                    <a:latin typeface="Arial" pitchFamily="34" charset="0"/>
                    <a:cs typeface="Arial" pitchFamily="34" charset="0"/>
                  </a:defRPr>
                </a:pPr>
                <a:r>
                  <a:rPr lang="en-US" sz="1000" b="1">
                    <a:latin typeface="Arial" pitchFamily="34" charset="0"/>
                    <a:cs typeface="Arial" pitchFamily="34" charset="0"/>
                  </a:rPr>
                  <a:t>Count of Physician's Visits</a:t>
                </a:r>
              </a:p>
            </c:rich>
          </c:tx>
          <c:layout>
            <c:manualLayout>
              <c:xMode val="edge"/>
              <c:yMode val="edge"/>
              <c:x val="7.1340001418741569E-2"/>
              <c:y val="0.23857591770583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1221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</xdr:colOff>
      <xdr:row>0</xdr:row>
      <xdr:rowOff>33337</xdr:rowOff>
    </xdr:from>
    <xdr:to>
      <xdr:col>16</xdr:col>
      <xdr:colOff>590550</xdr:colOff>
      <xdr:row>11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12</xdr:row>
      <xdr:rowOff>38101</xdr:rowOff>
    </xdr:from>
    <xdr:to>
      <xdr:col>17</xdr:col>
      <xdr:colOff>0</xdr:colOff>
      <xdr:row>25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</xdr:colOff>
      <xdr:row>27</xdr:row>
      <xdr:rowOff>66676</xdr:rowOff>
    </xdr:from>
    <xdr:to>
      <xdr:col>17</xdr:col>
      <xdr:colOff>9525</xdr:colOff>
      <xdr:row>43</xdr:row>
      <xdr:rowOff>28576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247650</xdr:colOff>
      <xdr:row>41</xdr:row>
      <xdr:rowOff>142875</xdr:rowOff>
    </xdr:from>
    <xdr:to>
      <xdr:col>14</xdr:col>
      <xdr:colOff>142875</xdr:colOff>
      <xdr:row>42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8715375"/>
          <a:ext cx="23336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42862</xdr:rowOff>
    </xdr:from>
    <xdr:to>
      <xdr:col>16</xdr:col>
      <xdr:colOff>28575</xdr:colOff>
      <xdr:row>22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14286</xdr:rowOff>
    </xdr:from>
    <xdr:to>
      <xdr:col>15</xdr:col>
      <xdr:colOff>9525</xdr:colOff>
      <xdr:row>26</xdr:row>
      <xdr:rowOff>190499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7.7109375" bestFit="1" customWidth="1"/>
    <col min="3" max="3" width="13.140625" style="2" bestFit="1" customWidth="1"/>
    <col min="4" max="4" width="10.7109375" customWidth="1"/>
    <col min="5" max="5" width="18" customWidth="1"/>
    <col min="6" max="6" width="24.140625" style="1" customWidth="1"/>
    <col min="7" max="7" width="16.42578125" customWidth="1"/>
    <col min="8" max="8" width="22.140625" style="3" customWidth="1"/>
  </cols>
  <sheetData>
    <row r="1" spans="1:8" ht="75" x14ac:dyDescent="0.25">
      <c r="A1" s="5" t="s">
        <v>0</v>
      </c>
      <c r="B1" s="6" t="s">
        <v>13</v>
      </c>
      <c r="C1" s="7" t="s">
        <v>25</v>
      </c>
      <c r="D1" s="6" t="s">
        <v>1</v>
      </c>
      <c r="E1" s="6" t="s">
        <v>2</v>
      </c>
      <c r="F1" s="7" t="s">
        <v>36</v>
      </c>
      <c r="G1" s="6" t="s">
        <v>3</v>
      </c>
      <c r="H1" s="7" t="s">
        <v>38</v>
      </c>
    </row>
    <row r="2" spans="1:8" x14ac:dyDescent="0.25">
      <c r="A2" s="19" t="s">
        <v>4</v>
      </c>
      <c r="B2" s="19">
        <v>11225</v>
      </c>
      <c r="C2" s="20" t="s">
        <v>21</v>
      </c>
      <c r="D2" s="21" t="s">
        <v>7</v>
      </c>
      <c r="E2" s="21" t="s">
        <v>5</v>
      </c>
      <c r="F2" s="21">
        <v>3</v>
      </c>
      <c r="G2" s="21" t="s">
        <v>5</v>
      </c>
      <c r="H2" s="20">
        <v>45000</v>
      </c>
    </row>
    <row r="3" spans="1:8" x14ac:dyDescent="0.25">
      <c r="A3" s="12" t="s">
        <v>6</v>
      </c>
      <c r="B3" s="12">
        <v>11201</v>
      </c>
      <c r="C3" s="13" t="s">
        <v>22</v>
      </c>
      <c r="D3" s="14" t="s">
        <v>5</v>
      </c>
      <c r="E3" s="14" t="s">
        <v>5</v>
      </c>
      <c r="F3" s="14">
        <v>1</v>
      </c>
      <c r="G3" s="14" t="s">
        <v>5</v>
      </c>
      <c r="H3" s="13">
        <v>55000</v>
      </c>
    </row>
    <row r="4" spans="1:8" x14ac:dyDescent="0.25">
      <c r="A4" s="12" t="s">
        <v>6</v>
      </c>
      <c r="B4" s="12">
        <v>11201</v>
      </c>
      <c r="C4" s="13" t="s">
        <v>17</v>
      </c>
      <c r="D4" s="14" t="s">
        <v>7</v>
      </c>
      <c r="E4" s="14" t="s">
        <v>5</v>
      </c>
      <c r="F4" s="14">
        <v>0</v>
      </c>
      <c r="G4" s="14" t="s">
        <v>5</v>
      </c>
      <c r="H4" s="13">
        <v>70000</v>
      </c>
    </row>
    <row r="5" spans="1:8" x14ac:dyDescent="0.25">
      <c r="A5" s="12" t="s">
        <v>6</v>
      </c>
      <c r="B5" s="12">
        <v>11225</v>
      </c>
      <c r="C5" s="13" t="s">
        <v>22</v>
      </c>
      <c r="D5" s="14" t="s">
        <v>5</v>
      </c>
      <c r="E5" s="14" t="s">
        <v>5</v>
      </c>
      <c r="F5" s="14">
        <v>1</v>
      </c>
      <c r="G5" s="14" t="s">
        <v>5</v>
      </c>
      <c r="H5" s="13">
        <v>55000</v>
      </c>
    </row>
    <row r="6" spans="1:8" x14ac:dyDescent="0.25">
      <c r="A6" s="12" t="s">
        <v>4</v>
      </c>
      <c r="B6" s="12">
        <v>11201</v>
      </c>
      <c r="C6" s="13" t="s">
        <v>18</v>
      </c>
      <c r="D6" s="14" t="s">
        <v>5</v>
      </c>
      <c r="E6" s="14" t="s">
        <v>5</v>
      </c>
      <c r="F6" s="14">
        <v>1</v>
      </c>
      <c r="G6" s="14" t="s">
        <v>5</v>
      </c>
      <c r="H6" s="13">
        <v>80000</v>
      </c>
    </row>
    <row r="7" spans="1:8" x14ac:dyDescent="0.25">
      <c r="A7" s="12" t="s">
        <v>6</v>
      </c>
      <c r="B7" s="12">
        <v>11225</v>
      </c>
      <c r="C7" s="13" t="s">
        <v>22</v>
      </c>
      <c r="D7" s="14" t="s">
        <v>5</v>
      </c>
      <c r="E7" s="14" t="s">
        <v>5</v>
      </c>
      <c r="F7" s="14">
        <v>1</v>
      </c>
      <c r="G7" s="14" t="s">
        <v>5</v>
      </c>
      <c r="H7" s="13">
        <v>55000</v>
      </c>
    </row>
    <row r="8" spans="1:8" x14ac:dyDescent="0.25">
      <c r="A8" s="12" t="s">
        <v>4</v>
      </c>
      <c r="B8" s="12">
        <v>11201</v>
      </c>
      <c r="C8" s="13" t="s">
        <v>20</v>
      </c>
      <c r="D8" s="14" t="s">
        <v>5</v>
      </c>
      <c r="E8" s="14" t="s">
        <v>5</v>
      </c>
      <c r="F8" s="14">
        <v>0</v>
      </c>
      <c r="G8" s="14" t="s">
        <v>5</v>
      </c>
      <c r="H8" s="13">
        <v>75000</v>
      </c>
    </row>
    <row r="9" spans="1:8" x14ac:dyDescent="0.25">
      <c r="A9" s="12" t="s">
        <v>6</v>
      </c>
      <c r="B9" s="12">
        <v>11201</v>
      </c>
      <c r="C9" s="13" t="s">
        <v>16</v>
      </c>
      <c r="D9" s="14" t="s">
        <v>5</v>
      </c>
      <c r="E9" s="14" t="s">
        <v>5</v>
      </c>
      <c r="F9" s="14">
        <v>5</v>
      </c>
      <c r="G9" s="14" t="s">
        <v>5</v>
      </c>
      <c r="H9" s="13">
        <v>60000</v>
      </c>
    </row>
    <row r="10" spans="1:8" x14ac:dyDescent="0.25">
      <c r="A10" s="12" t="s">
        <v>6</v>
      </c>
      <c r="B10" s="12">
        <v>11225</v>
      </c>
      <c r="C10" s="13" t="s">
        <v>20</v>
      </c>
      <c r="D10" s="14" t="s">
        <v>5</v>
      </c>
      <c r="E10" s="14" t="s">
        <v>5</v>
      </c>
      <c r="F10" s="14">
        <v>1</v>
      </c>
      <c r="G10" s="14" t="s">
        <v>5</v>
      </c>
      <c r="H10" s="13">
        <v>75000</v>
      </c>
    </row>
    <row r="11" spans="1:8" x14ac:dyDescent="0.25">
      <c r="A11" s="12" t="s">
        <v>4</v>
      </c>
      <c r="B11" s="12">
        <v>11225</v>
      </c>
      <c r="C11" s="13" t="s">
        <v>14</v>
      </c>
      <c r="D11" s="14" t="s">
        <v>5</v>
      </c>
      <c r="E11" s="14" t="s">
        <v>5</v>
      </c>
      <c r="F11" s="14">
        <v>5</v>
      </c>
      <c r="G11" s="14" t="s">
        <v>7</v>
      </c>
      <c r="H11" s="13">
        <v>35000</v>
      </c>
    </row>
    <row r="12" spans="1:8" x14ac:dyDescent="0.25">
      <c r="A12" s="12" t="s">
        <v>6</v>
      </c>
      <c r="B12" s="12">
        <v>11201</v>
      </c>
      <c r="C12" s="13" t="s">
        <v>17</v>
      </c>
      <c r="D12" s="14" t="s">
        <v>5</v>
      </c>
      <c r="E12" s="14" t="s">
        <v>5</v>
      </c>
      <c r="F12" s="14">
        <v>1</v>
      </c>
      <c r="G12" s="14" t="s">
        <v>5</v>
      </c>
      <c r="H12" s="13">
        <v>70000</v>
      </c>
    </row>
    <row r="13" spans="1:8" x14ac:dyDescent="0.25">
      <c r="A13" s="12" t="s">
        <v>6</v>
      </c>
      <c r="B13" s="12">
        <v>11225</v>
      </c>
      <c r="C13" s="13" t="s">
        <v>16</v>
      </c>
      <c r="D13" s="14" t="s">
        <v>5</v>
      </c>
      <c r="E13" s="14" t="s">
        <v>5</v>
      </c>
      <c r="F13" s="14">
        <v>5</v>
      </c>
      <c r="G13" s="14" t="s">
        <v>7</v>
      </c>
      <c r="H13" s="13">
        <v>60000</v>
      </c>
    </row>
    <row r="14" spans="1:8" x14ac:dyDescent="0.25">
      <c r="A14" s="12" t="s">
        <v>4</v>
      </c>
      <c r="B14" s="12">
        <v>11201</v>
      </c>
      <c r="C14" s="13" t="s">
        <v>20</v>
      </c>
      <c r="D14" s="14" t="s">
        <v>5</v>
      </c>
      <c r="E14" s="14" t="s">
        <v>5</v>
      </c>
      <c r="F14" s="14">
        <v>1</v>
      </c>
      <c r="G14" s="14" t="s">
        <v>5</v>
      </c>
      <c r="H14" s="13">
        <v>75000</v>
      </c>
    </row>
    <row r="15" spans="1:8" x14ac:dyDescent="0.25">
      <c r="A15" s="12" t="s">
        <v>6</v>
      </c>
      <c r="B15" s="12">
        <v>11225</v>
      </c>
      <c r="C15" s="13" t="s">
        <v>20</v>
      </c>
      <c r="D15" s="14" t="s">
        <v>5</v>
      </c>
      <c r="E15" s="14" t="s">
        <v>5</v>
      </c>
      <c r="F15" s="14">
        <v>1</v>
      </c>
      <c r="G15" s="14" t="s">
        <v>5</v>
      </c>
      <c r="H15" s="13">
        <v>75000</v>
      </c>
    </row>
    <row r="16" spans="1:8" x14ac:dyDescent="0.25">
      <c r="A16" s="12" t="s">
        <v>6</v>
      </c>
      <c r="B16" s="12">
        <v>11225</v>
      </c>
      <c r="C16" s="13" t="s">
        <v>15</v>
      </c>
      <c r="D16" s="14" t="s">
        <v>5</v>
      </c>
      <c r="E16" s="14" t="s">
        <v>5</v>
      </c>
      <c r="F16" s="14">
        <v>1</v>
      </c>
      <c r="G16" s="14" t="s">
        <v>5</v>
      </c>
      <c r="H16" s="13">
        <v>50000</v>
      </c>
    </row>
    <row r="17" spans="1:8" x14ac:dyDescent="0.25">
      <c r="A17" s="12" t="s">
        <v>4</v>
      </c>
      <c r="B17" s="12">
        <v>11201</v>
      </c>
      <c r="C17" s="13" t="s">
        <v>19</v>
      </c>
      <c r="D17" s="14" t="s">
        <v>5</v>
      </c>
      <c r="E17" s="14" t="s">
        <v>5</v>
      </c>
      <c r="F17" s="14">
        <v>3</v>
      </c>
      <c r="G17" s="14" t="s">
        <v>5</v>
      </c>
      <c r="H17" s="13">
        <v>40000</v>
      </c>
    </row>
    <row r="18" spans="1:8" x14ac:dyDescent="0.25">
      <c r="A18" s="12" t="s">
        <v>6</v>
      </c>
      <c r="B18" s="12">
        <v>11201</v>
      </c>
      <c r="C18" s="13" t="s">
        <v>20</v>
      </c>
      <c r="D18" s="14" t="s">
        <v>5</v>
      </c>
      <c r="E18" s="14" t="s">
        <v>5</v>
      </c>
      <c r="F18" s="14">
        <v>1</v>
      </c>
      <c r="G18" s="14" t="s">
        <v>5</v>
      </c>
      <c r="H18" s="13">
        <v>75000</v>
      </c>
    </row>
    <row r="19" spans="1:8" x14ac:dyDescent="0.25">
      <c r="A19" s="12" t="s">
        <v>6</v>
      </c>
      <c r="B19" s="12">
        <v>11225</v>
      </c>
      <c r="C19" s="13" t="s">
        <v>15</v>
      </c>
      <c r="D19" s="14" t="s">
        <v>7</v>
      </c>
      <c r="E19" s="14" t="s">
        <v>5</v>
      </c>
      <c r="F19" s="14">
        <v>3</v>
      </c>
      <c r="G19" s="14" t="s">
        <v>5</v>
      </c>
      <c r="H19" s="13">
        <v>50000</v>
      </c>
    </row>
    <row r="20" spans="1:8" x14ac:dyDescent="0.25">
      <c r="A20" s="12" t="s">
        <v>6</v>
      </c>
      <c r="B20" s="12">
        <v>11225</v>
      </c>
      <c r="C20" s="13" t="s">
        <v>19</v>
      </c>
      <c r="D20" s="14" t="s">
        <v>5</v>
      </c>
      <c r="E20" s="14" t="s">
        <v>5</v>
      </c>
      <c r="F20" s="14">
        <v>1</v>
      </c>
      <c r="G20" s="14" t="s">
        <v>5</v>
      </c>
      <c r="H20" s="13">
        <v>40000</v>
      </c>
    </row>
    <row r="21" spans="1:8" x14ac:dyDescent="0.25">
      <c r="A21" s="12" t="s">
        <v>4</v>
      </c>
      <c r="B21" s="12">
        <v>11225</v>
      </c>
      <c r="C21" s="13" t="s">
        <v>15</v>
      </c>
      <c r="D21" s="14" t="s">
        <v>5</v>
      </c>
      <c r="E21" s="14" t="s">
        <v>5</v>
      </c>
      <c r="F21" s="14">
        <v>6</v>
      </c>
      <c r="G21" s="14" t="s">
        <v>5</v>
      </c>
      <c r="H21" s="13">
        <v>50000</v>
      </c>
    </row>
    <row r="22" spans="1:8" x14ac:dyDescent="0.25">
      <c r="A22" s="12" t="s">
        <v>6</v>
      </c>
      <c r="B22" s="12">
        <v>11225</v>
      </c>
      <c r="C22" s="13" t="s">
        <v>22</v>
      </c>
      <c r="D22" s="14" t="s">
        <v>5</v>
      </c>
      <c r="E22" s="14" t="s">
        <v>5</v>
      </c>
      <c r="F22" s="14">
        <v>7</v>
      </c>
      <c r="G22" s="14" t="s">
        <v>5</v>
      </c>
      <c r="H22" s="13">
        <v>55000</v>
      </c>
    </row>
    <row r="23" spans="1:8" x14ac:dyDescent="0.25">
      <c r="A23" s="12" t="s">
        <v>4</v>
      </c>
      <c r="B23" s="12">
        <v>11201</v>
      </c>
      <c r="C23" s="13" t="s">
        <v>16</v>
      </c>
      <c r="D23" s="14" t="s">
        <v>5</v>
      </c>
      <c r="E23" s="14" t="s">
        <v>5</v>
      </c>
      <c r="F23" s="14">
        <v>5</v>
      </c>
      <c r="G23" s="14" t="s">
        <v>5</v>
      </c>
      <c r="H23" s="13">
        <v>60000</v>
      </c>
    </row>
    <row r="24" spans="1:8" x14ac:dyDescent="0.25">
      <c r="A24" s="12" t="s">
        <v>6</v>
      </c>
      <c r="B24" s="12">
        <v>11225</v>
      </c>
      <c r="C24" s="13" t="s">
        <v>22</v>
      </c>
      <c r="D24" s="14" t="s">
        <v>5</v>
      </c>
      <c r="E24" s="14" t="s">
        <v>5</v>
      </c>
      <c r="F24" s="14">
        <v>4</v>
      </c>
      <c r="G24" s="14" t="s">
        <v>5</v>
      </c>
      <c r="H24" s="13">
        <v>55000</v>
      </c>
    </row>
    <row r="25" spans="1:8" x14ac:dyDescent="0.25">
      <c r="A25" s="12" t="s">
        <v>6</v>
      </c>
      <c r="B25" s="12">
        <v>11201</v>
      </c>
      <c r="C25" s="13" t="s">
        <v>18</v>
      </c>
      <c r="D25" s="14" t="s">
        <v>5</v>
      </c>
      <c r="E25" s="14" t="s">
        <v>5</v>
      </c>
      <c r="F25" s="14">
        <v>0</v>
      </c>
      <c r="G25" s="14" t="s">
        <v>5</v>
      </c>
      <c r="H25" s="13">
        <v>80000</v>
      </c>
    </row>
    <row r="26" spans="1:8" x14ac:dyDescent="0.25">
      <c r="A26" s="12" t="s">
        <v>4</v>
      </c>
      <c r="B26" s="12">
        <v>11201</v>
      </c>
      <c r="C26" s="13" t="s">
        <v>17</v>
      </c>
      <c r="D26" s="14" t="s">
        <v>5</v>
      </c>
      <c r="E26" s="14" t="s">
        <v>5</v>
      </c>
      <c r="F26" s="14">
        <v>0</v>
      </c>
      <c r="G26" s="14" t="s">
        <v>5</v>
      </c>
      <c r="H26" s="13">
        <v>70000</v>
      </c>
    </row>
    <row r="27" spans="1:8" x14ac:dyDescent="0.25">
      <c r="A27" s="12" t="s">
        <v>6</v>
      </c>
      <c r="B27" s="12">
        <v>11225</v>
      </c>
      <c r="C27" s="13" t="s">
        <v>18</v>
      </c>
      <c r="D27" s="14" t="s">
        <v>5</v>
      </c>
      <c r="E27" s="14" t="s">
        <v>5</v>
      </c>
      <c r="F27" s="14">
        <v>1</v>
      </c>
      <c r="G27" s="14" t="s">
        <v>5</v>
      </c>
      <c r="H27" s="13">
        <v>80000</v>
      </c>
    </row>
    <row r="28" spans="1:8" x14ac:dyDescent="0.25">
      <c r="A28" s="12" t="s">
        <v>6</v>
      </c>
      <c r="B28" s="12">
        <v>11201</v>
      </c>
      <c r="C28" s="13" t="s">
        <v>20</v>
      </c>
      <c r="D28" s="14" t="s">
        <v>5</v>
      </c>
      <c r="E28" s="14" t="s">
        <v>5</v>
      </c>
      <c r="F28" s="14">
        <v>2</v>
      </c>
      <c r="G28" s="14" t="s">
        <v>5</v>
      </c>
      <c r="H28" s="13">
        <v>75000</v>
      </c>
    </row>
    <row r="29" spans="1:8" x14ac:dyDescent="0.25">
      <c r="A29" s="12" t="s">
        <v>6</v>
      </c>
      <c r="B29" s="12">
        <v>11201</v>
      </c>
      <c r="C29" s="13" t="s">
        <v>16</v>
      </c>
      <c r="D29" s="14" t="s">
        <v>5</v>
      </c>
      <c r="E29" s="14" t="s">
        <v>5</v>
      </c>
      <c r="F29" s="14">
        <v>6</v>
      </c>
      <c r="G29" s="14" t="s">
        <v>5</v>
      </c>
      <c r="H29" s="13">
        <v>60000</v>
      </c>
    </row>
    <row r="30" spans="1:8" x14ac:dyDescent="0.25">
      <c r="A30" s="12" t="s">
        <v>6</v>
      </c>
      <c r="B30" s="12">
        <v>11225</v>
      </c>
      <c r="C30" s="13" t="s">
        <v>23</v>
      </c>
      <c r="D30" s="14" t="s">
        <v>5</v>
      </c>
      <c r="E30" s="14" t="s">
        <v>5</v>
      </c>
      <c r="F30" s="14">
        <v>4</v>
      </c>
      <c r="G30" s="14" t="s">
        <v>5</v>
      </c>
      <c r="H30" s="13">
        <v>65000</v>
      </c>
    </row>
    <row r="31" spans="1:8" x14ac:dyDescent="0.25">
      <c r="A31" s="12" t="s">
        <v>6</v>
      </c>
      <c r="B31" s="12">
        <v>11201</v>
      </c>
      <c r="C31" s="13" t="s">
        <v>15</v>
      </c>
      <c r="D31" s="14" t="s">
        <v>7</v>
      </c>
      <c r="E31" s="14" t="s">
        <v>5</v>
      </c>
      <c r="F31" s="14">
        <v>0</v>
      </c>
      <c r="G31" s="14" t="s">
        <v>5</v>
      </c>
      <c r="H31" s="13">
        <v>50000</v>
      </c>
    </row>
    <row r="32" spans="1:8" x14ac:dyDescent="0.25">
      <c r="A32" s="12" t="s">
        <v>6</v>
      </c>
      <c r="B32" s="12">
        <v>11225</v>
      </c>
      <c r="C32" s="13" t="s">
        <v>21</v>
      </c>
      <c r="D32" s="14" t="s">
        <v>5</v>
      </c>
      <c r="E32" s="14" t="s">
        <v>5</v>
      </c>
      <c r="F32" s="14">
        <v>3</v>
      </c>
      <c r="G32" s="14" t="s">
        <v>5</v>
      </c>
      <c r="H32" s="13">
        <v>45000</v>
      </c>
    </row>
    <row r="33" spans="1:8" x14ac:dyDescent="0.25">
      <c r="A33" s="12" t="s">
        <v>4</v>
      </c>
      <c r="B33" s="12">
        <v>11225</v>
      </c>
      <c r="C33" s="13" t="s">
        <v>14</v>
      </c>
      <c r="D33" s="14" t="s">
        <v>5</v>
      </c>
      <c r="E33" s="14" t="s">
        <v>5</v>
      </c>
      <c r="F33" s="14">
        <v>6</v>
      </c>
      <c r="G33" s="14" t="s">
        <v>5</v>
      </c>
      <c r="H33" s="13">
        <v>35000</v>
      </c>
    </row>
    <row r="34" spans="1:8" x14ac:dyDescent="0.25">
      <c r="A34" s="12" t="s">
        <v>4</v>
      </c>
      <c r="B34" s="12">
        <v>11201</v>
      </c>
      <c r="C34" s="13" t="s">
        <v>18</v>
      </c>
      <c r="D34" s="14" t="s">
        <v>5</v>
      </c>
      <c r="E34" s="14" t="s">
        <v>5</v>
      </c>
      <c r="F34" s="14">
        <v>2</v>
      </c>
      <c r="G34" s="14" t="s">
        <v>5</v>
      </c>
      <c r="H34" s="13">
        <v>80000</v>
      </c>
    </row>
    <row r="35" spans="1:8" x14ac:dyDescent="0.25">
      <c r="A35" s="12" t="s">
        <v>4</v>
      </c>
      <c r="B35" s="12">
        <v>11225</v>
      </c>
      <c r="C35" s="13" t="s">
        <v>19</v>
      </c>
      <c r="D35" s="14" t="s">
        <v>5</v>
      </c>
      <c r="E35" s="14" t="s">
        <v>5</v>
      </c>
      <c r="F35" s="14">
        <v>4</v>
      </c>
      <c r="G35" s="14" t="s">
        <v>5</v>
      </c>
      <c r="H35" s="13">
        <v>40000</v>
      </c>
    </row>
    <row r="36" spans="1:8" x14ac:dyDescent="0.25">
      <c r="A36" s="12" t="s">
        <v>6</v>
      </c>
      <c r="B36" s="12">
        <v>11201</v>
      </c>
      <c r="C36" s="13" t="s">
        <v>16</v>
      </c>
      <c r="D36" s="14" t="s">
        <v>5</v>
      </c>
      <c r="E36" s="14" t="s">
        <v>5</v>
      </c>
      <c r="F36" s="14">
        <v>6</v>
      </c>
      <c r="G36" s="14" t="s">
        <v>5</v>
      </c>
      <c r="H36" s="13">
        <v>60000</v>
      </c>
    </row>
    <row r="37" spans="1:8" x14ac:dyDescent="0.25">
      <c r="A37" s="12" t="s">
        <v>6</v>
      </c>
      <c r="B37" s="12">
        <v>11225</v>
      </c>
      <c r="C37" s="13" t="s">
        <v>19</v>
      </c>
      <c r="D37" s="14" t="s">
        <v>5</v>
      </c>
      <c r="E37" s="14" t="s">
        <v>5</v>
      </c>
      <c r="F37" s="14">
        <v>5</v>
      </c>
      <c r="G37" s="14" t="s">
        <v>5</v>
      </c>
      <c r="H37" s="13">
        <v>40000</v>
      </c>
    </row>
    <row r="38" spans="1:8" x14ac:dyDescent="0.25">
      <c r="A38" s="12" t="s">
        <v>6</v>
      </c>
      <c r="B38" s="12">
        <v>11201</v>
      </c>
      <c r="C38" s="13" t="s">
        <v>16</v>
      </c>
      <c r="D38" s="14" t="s">
        <v>5</v>
      </c>
      <c r="E38" s="14" t="s">
        <v>5</v>
      </c>
      <c r="F38" s="14">
        <v>1</v>
      </c>
      <c r="G38" s="14" t="s">
        <v>5</v>
      </c>
      <c r="H38" s="13">
        <v>60000</v>
      </c>
    </row>
    <row r="39" spans="1:8" x14ac:dyDescent="0.25">
      <c r="A39" s="12" t="s">
        <v>4</v>
      </c>
      <c r="B39" s="12">
        <v>11225</v>
      </c>
      <c r="C39" s="13" t="s">
        <v>19</v>
      </c>
      <c r="D39" s="14" t="s">
        <v>5</v>
      </c>
      <c r="E39" s="14" t="s">
        <v>5</v>
      </c>
      <c r="F39" s="14">
        <v>4</v>
      </c>
      <c r="G39" s="14" t="s">
        <v>5</v>
      </c>
      <c r="H39" s="13">
        <v>40000</v>
      </c>
    </row>
    <row r="40" spans="1:8" x14ac:dyDescent="0.25">
      <c r="A40" s="12" t="s">
        <v>6</v>
      </c>
      <c r="B40" s="12">
        <v>11201</v>
      </c>
      <c r="C40" s="13" t="s">
        <v>18</v>
      </c>
      <c r="D40" s="14" t="s">
        <v>5</v>
      </c>
      <c r="E40" s="14" t="s">
        <v>5</v>
      </c>
      <c r="F40" s="14">
        <v>0</v>
      </c>
      <c r="G40" s="14" t="s">
        <v>5</v>
      </c>
      <c r="H40" s="13">
        <v>80000</v>
      </c>
    </row>
    <row r="41" spans="1:8" x14ac:dyDescent="0.25">
      <c r="A41" s="12" t="s">
        <v>6</v>
      </c>
      <c r="B41" s="12">
        <v>11201</v>
      </c>
      <c r="C41" s="13" t="s">
        <v>20</v>
      </c>
      <c r="D41" s="14" t="s">
        <v>5</v>
      </c>
      <c r="E41" s="14" t="s">
        <v>5</v>
      </c>
      <c r="F41" s="14">
        <v>2</v>
      </c>
      <c r="G41" s="14" t="s">
        <v>5</v>
      </c>
      <c r="H41" s="13">
        <v>75000</v>
      </c>
    </row>
    <row r="42" spans="1:8" x14ac:dyDescent="0.25">
      <c r="A42" s="12" t="s">
        <v>4</v>
      </c>
      <c r="B42" s="12">
        <v>11201</v>
      </c>
      <c r="C42" s="13" t="s">
        <v>20</v>
      </c>
      <c r="D42" s="14" t="s">
        <v>5</v>
      </c>
      <c r="E42" s="14" t="s">
        <v>5</v>
      </c>
      <c r="F42" s="14">
        <v>1</v>
      </c>
      <c r="G42" s="14" t="s">
        <v>5</v>
      </c>
      <c r="H42" s="13">
        <v>75000</v>
      </c>
    </row>
    <row r="43" spans="1:8" x14ac:dyDescent="0.25">
      <c r="A43" s="12" t="s">
        <v>4</v>
      </c>
      <c r="B43" s="12">
        <v>11225</v>
      </c>
      <c r="C43" s="13" t="s">
        <v>22</v>
      </c>
      <c r="D43" s="14" t="s">
        <v>5</v>
      </c>
      <c r="E43" s="14" t="s">
        <v>5</v>
      </c>
      <c r="F43" s="14">
        <v>6</v>
      </c>
      <c r="G43" s="14" t="s">
        <v>5</v>
      </c>
      <c r="H43" s="13">
        <v>55000</v>
      </c>
    </row>
    <row r="44" spans="1:8" x14ac:dyDescent="0.25">
      <c r="A44" s="12" t="s">
        <v>4</v>
      </c>
      <c r="B44" s="12">
        <v>11201</v>
      </c>
      <c r="C44" s="13" t="s">
        <v>23</v>
      </c>
      <c r="D44" s="14" t="s">
        <v>5</v>
      </c>
      <c r="E44" s="14" t="s">
        <v>5</v>
      </c>
      <c r="F44" s="14">
        <v>2</v>
      </c>
      <c r="G44" s="14" t="s">
        <v>5</v>
      </c>
      <c r="H44" s="13">
        <v>65000</v>
      </c>
    </row>
    <row r="45" spans="1:8" x14ac:dyDescent="0.25">
      <c r="A45" s="12" t="s">
        <v>4</v>
      </c>
      <c r="B45" s="12">
        <v>11201</v>
      </c>
      <c r="C45" s="13" t="s">
        <v>18</v>
      </c>
      <c r="D45" s="14" t="s">
        <v>5</v>
      </c>
      <c r="E45" s="14" t="s">
        <v>5</v>
      </c>
      <c r="F45" s="14">
        <v>0</v>
      </c>
      <c r="G45" s="14" t="s">
        <v>5</v>
      </c>
      <c r="H45" s="13">
        <v>80000</v>
      </c>
    </row>
    <row r="46" spans="1:8" x14ac:dyDescent="0.25">
      <c r="A46" s="12" t="s">
        <v>6</v>
      </c>
      <c r="B46" s="12">
        <v>11201</v>
      </c>
      <c r="C46" s="13" t="s">
        <v>15</v>
      </c>
      <c r="D46" s="14" t="s">
        <v>5</v>
      </c>
      <c r="E46" s="14" t="s">
        <v>5</v>
      </c>
      <c r="F46" s="14">
        <v>1</v>
      </c>
      <c r="G46" s="14" t="s">
        <v>5</v>
      </c>
      <c r="H46" s="13">
        <v>50000</v>
      </c>
    </row>
    <row r="47" spans="1:8" x14ac:dyDescent="0.25">
      <c r="A47" s="12" t="s">
        <v>6</v>
      </c>
      <c r="B47" s="12">
        <v>11201</v>
      </c>
      <c r="C47" s="13" t="s">
        <v>21</v>
      </c>
      <c r="D47" s="14" t="s">
        <v>5</v>
      </c>
      <c r="E47" s="14" t="s">
        <v>5</v>
      </c>
      <c r="F47" s="14">
        <v>2</v>
      </c>
      <c r="G47" s="14" t="s">
        <v>5</v>
      </c>
      <c r="H47" s="13">
        <v>45000</v>
      </c>
    </row>
    <row r="48" spans="1:8" x14ac:dyDescent="0.25">
      <c r="A48" s="12" t="s">
        <v>6</v>
      </c>
      <c r="B48" s="12">
        <v>11225</v>
      </c>
      <c r="C48" s="13" t="s">
        <v>16</v>
      </c>
      <c r="D48" s="14" t="s">
        <v>5</v>
      </c>
      <c r="E48" s="14" t="s">
        <v>5</v>
      </c>
      <c r="F48" s="14">
        <v>0</v>
      </c>
      <c r="G48" s="14" t="s">
        <v>5</v>
      </c>
      <c r="H48" s="13">
        <v>60000</v>
      </c>
    </row>
    <row r="49" spans="1:8" x14ac:dyDescent="0.25">
      <c r="A49" s="12" t="s">
        <v>4</v>
      </c>
      <c r="B49" s="12">
        <v>11225</v>
      </c>
      <c r="C49" s="13" t="s">
        <v>19</v>
      </c>
      <c r="D49" s="14" t="s">
        <v>5</v>
      </c>
      <c r="E49" s="14" t="s">
        <v>5</v>
      </c>
      <c r="F49" s="14">
        <v>5</v>
      </c>
      <c r="G49" s="14" t="s">
        <v>5</v>
      </c>
      <c r="H49" s="13">
        <v>40000</v>
      </c>
    </row>
    <row r="50" spans="1:8" s="1" customFormat="1" x14ac:dyDescent="0.25">
      <c r="A50" s="12" t="s">
        <v>6</v>
      </c>
      <c r="B50" s="12">
        <v>11201</v>
      </c>
      <c r="C50" s="13" t="s">
        <v>20</v>
      </c>
      <c r="D50" s="14" t="s">
        <v>5</v>
      </c>
      <c r="E50" s="14" t="s">
        <v>5</v>
      </c>
      <c r="F50" s="14">
        <v>2</v>
      </c>
      <c r="G50" s="14" t="s">
        <v>5</v>
      </c>
      <c r="H50" s="13">
        <v>75000</v>
      </c>
    </row>
    <row r="51" spans="1:8" x14ac:dyDescent="0.25">
      <c r="A51" s="12" t="s">
        <v>4</v>
      </c>
      <c r="B51" s="12">
        <v>11225</v>
      </c>
      <c r="C51" s="13" t="s">
        <v>22</v>
      </c>
      <c r="D51" s="14" t="s">
        <v>5</v>
      </c>
      <c r="E51" s="14" t="s">
        <v>5</v>
      </c>
      <c r="F51" s="14">
        <v>0</v>
      </c>
      <c r="G51" s="14" t="s">
        <v>5</v>
      </c>
      <c r="H51" s="13">
        <v>55000</v>
      </c>
    </row>
    <row r="52" spans="1:8" s="1" customFormat="1" x14ac:dyDescent="0.25">
      <c r="A52" s="12" t="s">
        <v>6</v>
      </c>
      <c r="B52" s="12">
        <v>11201</v>
      </c>
      <c r="C52" s="13" t="s">
        <v>22</v>
      </c>
      <c r="D52" s="14" t="s">
        <v>5</v>
      </c>
      <c r="E52" s="14" t="s">
        <v>5</v>
      </c>
      <c r="F52" s="14">
        <v>2</v>
      </c>
      <c r="G52" s="14" t="s">
        <v>5</v>
      </c>
      <c r="H52" s="13">
        <v>55000</v>
      </c>
    </row>
    <row r="53" spans="1:8" s="1" customFormat="1" x14ac:dyDescent="0.25">
      <c r="A53" s="12" t="s">
        <v>4</v>
      </c>
      <c r="B53" s="12">
        <v>11201</v>
      </c>
      <c r="C53" s="13" t="s">
        <v>20</v>
      </c>
      <c r="D53" s="14" t="s">
        <v>5</v>
      </c>
      <c r="E53" s="14" t="s">
        <v>5</v>
      </c>
      <c r="F53" s="14">
        <v>1</v>
      </c>
      <c r="G53" s="14" t="s">
        <v>5</v>
      </c>
      <c r="H53" s="13">
        <v>75000</v>
      </c>
    </row>
    <row r="54" spans="1:8" s="1" customFormat="1" x14ac:dyDescent="0.25">
      <c r="A54" s="12" t="s">
        <v>6</v>
      </c>
      <c r="B54" s="12">
        <v>11225</v>
      </c>
      <c r="C54" s="13" t="s">
        <v>15</v>
      </c>
      <c r="D54" s="14" t="s">
        <v>5</v>
      </c>
      <c r="E54" s="14" t="s">
        <v>5</v>
      </c>
      <c r="F54" s="14">
        <v>0</v>
      </c>
      <c r="G54" s="14" t="s">
        <v>5</v>
      </c>
      <c r="H54" s="13">
        <v>50000</v>
      </c>
    </row>
    <row r="55" spans="1:8" s="1" customFormat="1" x14ac:dyDescent="0.25">
      <c r="A55" s="12" t="s">
        <v>6</v>
      </c>
      <c r="B55" s="12">
        <v>11225</v>
      </c>
      <c r="C55" s="13" t="s">
        <v>14</v>
      </c>
      <c r="D55" s="14" t="s">
        <v>5</v>
      </c>
      <c r="E55" s="14" t="s">
        <v>5</v>
      </c>
      <c r="F55" s="14">
        <v>2</v>
      </c>
      <c r="G55" s="14" t="s">
        <v>5</v>
      </c>
      <c r="H55" s="13">
        <v>35000</v>
      </c>
    </row>
    <row r="56" spans="1:8" s="1" customFormat="1" x14ac:dyDescent="0.25">
      <c r="A56" s="12" t="s">
        <v>4</v>
      </c>
      <c r="B56" s="12">
        <v>11201</v>
      </c>
      <c r="C56" s="13" t="s">
        <v>16</v>
      </c>
      <c r="D56" s="14" t="s">
        <v>5</v>
      </c>
      <c r="E56" s="14" t="s">
        <v>5</v>
      </c>
      <c r="F56" s="14">
        <v>5</v>
      </c>
      <c r="G56" s="14" t="s">
        <v>5</v>
      </c>
      <c r="H56" s="13">
        <v>60000</v>
      </c>
    </row>
    <row r="57" spans="1:8" s="1" customFormat="1" x14ac:dyDescent="0.25">
      <c r="A57" s="12" t="s">
        <v>6</v>
      </c>
      <c r="B57" s="12">
        <v>11201</v>
      </c>
      <c r="C57" s="13" t="s">
        <v>18</v>
      </c>
      <c r="D57" s="14" t="s">
        <v>5</v>
      </c>
      <c r="E57" s="14" t="s">
        <v>5</v>
      </c>
      <c r="F57" s="14">
        <v>0</v>
      </c>
      <c r="G57" s="14" t="s">
        <v>5</v>
      </c>
      <c r="H57" s="13">
        <v>80000</v>
      </c>
    </row>
    <row r="58" spans="1:8" s="1" customFormat="1" x14ac:dyDescent="0.25">
      <c r="A58" s="12" t="s">
        <v>4</v>
      </c>
      <c r="B58" s="12">
        <v>11201</v>
      </c>
      <c r="C58" s="13" t="s">
        <v>16</v>
      </c>
      <c r="D58" s="14" t="s">
        <v>7</v>
      </c>
      <c r="E58" s="14" t="s">
        <v>5</v>
      </c>
      <c r="F58" s="14">
        <v>1</v>
      </c>
      <c r="G58" s="14" t="s">
        <v>5</v>
      </c>
      <c r="H58" s="13">
        <v>60000</v>
      </c>
    </row>
    <row r="59" spans="1:8" s="1" customFormat="1" x14ac:dyDescent="0.25">
      <c r="A59" s="12" t="s">
        <v>6</v>
      </c>
      <c r="B59" s="12">
        <v>11225</v>
      </c>
      <c r="C59" s="13" t="s">
        <v>23</v>
      </c>
      <c r="D59" s="14" t="s">
        <v>5</v>
      </c>
      <c r="E59" s="14" t="s">
        <v>5</v>
      </c>
      <c r="F59" s="14">
        <v>1</v>
      </c>
      <c r="G59" s="14" t="s">
        <v>5</v>
      </c>
      <c r="H59" s="13">
        <v>65000</v>
      </c>
    </row>
    <row r="60" spans="1:8" s="1" customFormat="1" x14ac:dyDescent="0.25">
      <c r="A60" s="12" t="s">
        <v>6</v>
      </c>
      <c r="B60" s="12">
        <v>11201</v>
      </c>
      <c r="C60" s="13" t="s">
        <v>15</v>
      </c>
      <c r="D60" s="14" t="s">
        <v>5</v>
      </c>
      <c r="E60" s="14" t="s">
        <v>5</v>
      </c>
      <c r="F60" s="14">
        <v>2</v>
      </c>
      <c r="G60" s="14" t="s">
        <v>5</v>
      </c>
      <c r="H60" s="13">
        <v>50000</v>
      </c>
    </row>
    <row r="61" spans="1:8" s="1" customFormat="1" x14ac:dyDescent="0.25">
      <c r="A61" s="12" t="s">
        <v>4</v>
      </c>
      <c r="B61" s="12">
        <v>11201</v>
      </c>
      <c r="C61" s="13" t="s">
        <v>18</v>
      </c>
      <c r="D61" s="14" t="s">
        <v>5</v>
      </c>
      <c r="E61" s="14" t="s">
        <v>5</v>
      </c>
      <c r="F61" s="14">
        <v>2</v>
      </c>
      <c r="G61" s="14" t="s">
        <v>5</v>
      </c>
      <c r="H61" s="13">
        <v>80000</v>
      </c>
    </row>
    <row r="62" spans="1:8" s="1" customFormat="1" x14ac:dyDescent="0.25">
      <c r="A62" s="12" t="s">
        <v>4</v>
      </c>
      <c r="B62" s="12">
        <v>11225</v>
      </c>
      <c r="C62" s="13" t="s">
        <v>22</v>
      </c>
      <c r="D62" s="14" t="s">
        <v>5</v>
      </c>
      <c r="E62" s="14" t="s">
        <v>5</v>
      </c>
      <c r="F62" s="14">
        <v>1</v>
      </c>
      <c r="G62" s="14" t="s">
        <v>5</v>
      </c>
      <c r="H62" s="13">
        <v>55000</v>
      </c>
    </row>
    <row r="63" spans="1:8" s="1" customFormat="1" x14ac:dyDescent="0.25">
      <c r="A63" s="12" t="s">
        <v>6</v>
      </c>
      <c r="B63" s="12">
        <v>11225</v>
      </c>
      <c r="C63" s="13" t="s">
        <v>14</v>
      </c>
      <c r="D63" s="14" t="s">
        <v>7</v>
      </c>
      <c r="E63" s="14" t="s">
        <v>5</v>
      </c>
      <c r="F63" s="14">
        <v>2</v>
      </c>
      <c r="G63" s="14" t="s">
        <v>5</v>
      </c>
      <c r="H63" s="13">
        <v>35000</v>
      </c>
    </row>
    <row r="64" spans="1:8" s="1" customFormat="1" x14ac:dyDescent="0.25">
      <c r="A64" s="12" t="s">
        <v>6</v>
      </c>
      <c r="B64" s="12">
        <v>11225</v>
      </c>
      <c r="C64" s="13" t="s">
        <v>15</v>
      </c>
      <c r="D64" s="14" t="s">
        <v>5</v>
      </c>
      <c r="E64" s="14" t="s">
        <v>5</v>
      </c>
      <c r="F64" s="14">
        <v>1</v>
      </c>
      <c r="G64" s="14" t="s">
        <v>5</v>
      </c>
      <c r="H64" s="13">
        <v>50000</v>
      </c>
    </row>
    <row r="65" spans="1:8" s="1" customFormat="1" x14ac:dyDescent="0.25">
      <c r="A65" s="12" t="s">
        <v>6</v>
      </c>
      <c r="B65" s="12">
        <v>11225</v>
      </c>
      <c r="C65" s="13" t="s">
        <v>18</v>
      </c>
      <c r="D65" s="14" t="s">
        <v>5</v>
      </c>
      <c r="E65" s="14" t="s">
        <v>5</v>
      </c>
      <c r="F65" s="14">
        <v>1</v>
      </c>
      <c r="G65" s="14" t="s">
        <v>5</v>
      </c>
      <c r="H65" s="13">
        <v>80000</v>
      </c>
    </row>
    <row r="66" spans="1:8" s="1" customFormat="1" x14ac:dyDescent="0.25">
      <c r="A66" s="12" t="s">
        <v>4</v>
      </c>
      <c r="B66" s="12">
        <v>11201</v>
      </c>
      <c r="C66" s="13" t="s">
        <v>20</v>
      </c>
      <c r="D66" s="14" t="s">
        <v>5</v>
      </c>
      <c r="E66" s="14" t="s">
        <v>5</v>
      </c>
      <c r="F66" s="14">
        <v>1</v>
      </c>
      <c r="G66" s="14" t="s">
        <v>5</v>
      </c>
      <c r="H66" s="13">
        <v>75000</v>
      </c>
    </row>
    <row r="67" spans="1:8" s="1" customFormat="1" x14ac:dyDescent="0.25">
      <c r="A67" s="12" t="s">
        <v>4</v>
      </c>
      <c r="B67" s="12">
        <v>11225</v>
      </c>
      <c r="C67" s="13" t="s">
        <v>22</v>
      </c>
      <c r="D67" s="14" t="s">
        <v>7</v>
      </c>
      <c r="E67" s="14" t="s">
        <v>5</v>
      </c>
      <c r="F67" s="14">
        <v>0</v>
      </c>
      <c r="G67" s="14" t="s">
        <v>5</v>
      </c>
      <c r="H67" s="13">
        <v>55000</v>
      </c>
    </row>
    <row r="68" spans="1:8" s="1" customFormat="1" x14ac:dyDescent="0.25">
      <c r="A68" s="12" t="s">
        <v>4</v>
      </c>
      <c r="B68" s="12">
        <v>11201</v>
      </c>
      <c r="C68" s="13" t="s">
        <v>15</v>
      </c>
      <c r="D68" s="14" t="s">
        <v>5</v>
      </c>
      <c r="E68" s="14" t="s">
        <v>5</v>
      </c>
      <c r="F68" s="14">
        <v>3</v>
      </c>
      <c r="G68" s="14" t="s">
        <v>5</v>
      </c>
      <c r="H68" s="13">
        <v>50000</v>
      </c>
    </row>
    <row r="69" spans="1:8" s="1" customFormat="1" x14ac:dyDescent="0.25">
      <c r="A69" s="12" t="s">
        <v>4</v>
      </c>
      <c r="B69" s="12">
        <v>11201</v>
      </c>
      <c r="C69" s="13" t="s">
        <v>17</v>
      </c>
      <c r="D69" s="14" t="s">
        <v>5</v>
      </c>
      <c r="E69" s="14" t="s">
        <v>5</v>
      </c>
      <c r="F69" s="14">
        <v>2</v>
      </c>
      <c r="G69" s="14" t="s">
        <v>5</v>
      </c>
      <c r="H69" s="13">
        <v>70000</v>
      </c>
    </row>
    <row r="70" spans="1:8" s="1" customFormat="1" x14ac:dyDescent="0.25">
      <c r="A70" s="12" t="s">
        <v>6</v>
      </c>
      <c r="B70" s="12">
        <v>11225</v>
      </c>
      <c r="C70" s="13" t="s">
        <v>21</v>
      </c>
      <c r="D70" s="14" t="s">
        <v>5</v>
      </c>
      <c r="E70" s="14" t="s">
        <v>5</v>
      </c>
      <c r="F70" s="14">
        <v>4</v>
      </c>
      <c r="G70" s="14" t="s">
        <v>5</v>
      </c>
      <c r="H70" s="13">
        <v>45000</v>
      </c>
    </row>
    <row r="71" spans="1:8" s="1" customFormat="1" x14ac:dyDescent="0.25">
      <c r="A71" s="12" t="s">
        <v>6</v>
      </c>
      <c r="B71" s="12">
        <v>11201</v>
      </c>
      <c r="C71" s="13" t="s">
        <v>15</v>
      </c>
      <c r="D71" s="14" t="s">
        <v>5</v>
      </c>
      <c r="E71" s="14" t="s">
        <v>5</v>
      </c>
      <c r="F71" s="14">
        <v>1</v>
      </c>
      <c r="G71" s="14" t="s">
        <v>5</v>
      </c>
      <c r="H71" s="13">
        <v>50000</v>
      </c>
    </row>
    <row r="72" spans="1:8" s="1" customFormat="1" x14ac:dyDescent="0.25">
      <c r="A72" s="12" t="s">
        <v>6</v>
      </c>
      <c r="B72" s="12">
        <v>11201</v>
      </c>
      <c r="C72" s="13" t="s">
        <v>20</v>
      </c>
      <c r="D72" s="14" t="s">
        <v>5</v>
      </c>
      <c r="E72" s="14" t="s">
        <v>5</v>
      </c>
      <c r="F72" s="14">
        <v>1</v>
      </c>
      <c r="G72" s="14" t="s">
        <v>5</v>
      </c>
      <c r="H72" s="13">
        <v>75000</v>
      </c>
    </row>
    <row r="73" spans="1:8" s="1" customFormat="1" x14ac:dyDescent="0.25">
      <c r="A73" s="12" t="s">
        <v>4</v>
      </c>
      <c r="B73" s="12">
        <v>11225</v>
      </c>
      <c r="C73" s="13" t="s">
        <v>20</v>
      </c>
      <c r="D73" s="14" t="s">
        <v>5</v>
      </c>
      <c r="E73" s="14" t="s">
        <v>5</v>
      </c>
      <c r="F73" s="14">
        <v>0</v>
      </c>
      <c r="G73" s="14" t="s">
        <v>5</v>
      </c>
      <c r="H73" s="13">
        <v>75000</v>
      </c>
    </row>
    <row r="74" spans="1:8" s="1" customFormat="1" x14ac:dyDescent="0.25">
      <c r="A74" s="12" t="s">
        <v>4</v>
      </c>
      <c r="B74" s="12">
        <v>11225</v>
      </c>
      <c r="C74" s="13" t="s">
        <v>22</v>
      </c>
      <c r="D74" s="14" t="s">
        <v>5</v>
      </c>
      <c r="E74" s="14" t="s">
        <v>5</v>
      </c>
      <c r="F74" s="14">
        <v>6</v>
      </c>
      <c r="G74" s="14" t="s">
        <v>5</v>
      </c>
      <c r="H74" s="13">
        <v>55000</v>
      </c>
    </row>
    <row r="75" spans="1:8" s="1" customFormat="1" x14ac:dyDescent="0.25">
      <c r="A75" s="12" t="s">
        <v>6</v>
      </c>
      <c r="B75" s="12">
        <v>11201</v>
      </c>
      <c r="C75" s="13" t="s">
        <v>20</v>
      </c>
      <c r="D75" s="14" t="s">
        <v>5</v>
      </c>
      <c r="E75" s="14" t="s">
        <v>5</v>
      </c>
      <c r="F75" s="14">
        <v>4</v>
      </c>
      <c r="G75" s="14" t="s">
        <v>5</v>
      </c>
      <c r="H75" s="13">
        <v>75000</v>
      </c>
    </row>
    <row r="76" spans="1:8" s="1" customFormat="1" x14ac:dyDescent="0.25">
      <c r="A76" s="12" t="s">
        <v>6</v>
      </c>
      <c r="B76" s="12">
        <v>11201</v>
      </c>
      <c r="C76" s="13" t="s">
        <v>17</v>
      </c>
      <c r="D76" s="14" t="s">
        <v>5</v>
      </c>
      <c r="E76" s="14" t="s">
        <v>5</v>
      </c>
      <c r="F76" s="14">
        <v>1</v>
      </c>
      <c r="G76" s="14" t="s">
        <v>5</v>
      </c>
      <c r="H76" s="13">
        <v>70000</v>
      </c>
    </row>
    <row r="77" spans="1:8" s="1" customFormat="1" x14ac:dyDescent="0.25">
      <c r="A77" s="12" t="s">
        <v>6</v>
      </c>
      <c r="B77" s="12">
        <v>11201</v>
      </c>
      <c r="C77" s="13" t="s">
        <v>16</v>
      </c>
      <c r="D77" s="14" t="s">
        <v>5</v>
      </c>
      <c r="E77" s="14" t="s">
        <v>5</v>
      </c>
      <c r="F77" s="14">
        <v>1</v>
      </c>
      <c r="G77" s="14" t="s">
        <v>5</v>
      </c>
      <c r="H77" s="13">
        <v>60000</v>
      </c>
    </row>
    <row r="78" spans="1:8" s="1" customFormat="1" x14ac:dyDescent="0.25">
      <c r="A78" s="12" t="s">
        <v>6</v>
      </c>
      <c r="B78" s="12">
        <v>11225</v>
      </c>
      <c r="C78" s="13" t="s">
        <v>14</v>
      </c>
      <c r="D78" s="14" t="s">
        <v>5</v>
      </c>
      <c r="E78" s="14" t="s">
        <v>5</v>
      </c>
      <c r="F78" s="14">
        <v>5</v>
      </c>
      <c r="G78" s="14" t="s">
        <v>5</v>
      </c>
      <c r="H78" s="13">
        <v>35000</v>
      </c>
    </row>
    <row r="79" spans="1:8" s="1" customFormat="1" x14ac:dyDescent="0.25">
      <c r="A79" s="12" t="s">
        <v>6</v>
      </c>
      <c r="B79" s="12">
        <v>11225</v>
      </c>
      <c r="C79" s="13" t="s">
        <v>14</v>
      </c>
      <c r="D79" s="14" t="s">
        <v>5</v>
      </c>
      <c r="E79" s="14" t="s">
        <v>5</v>
      </c>
      <c r="F79" s="14">
        <v>2</v>
      </c>
      <c r="G79" s="14" t="s">
        <v>5</v>
      </c>
      <c r="H79" s="13">
        <v>35000</v>
      </c>
    </row>
    <row r="80" spans="1:8" s="1" customFormat="1" x14ac:dyDescent="0.25">
      <c r="A80" s="12" t="s">
        <v>6</v>
      </c>
      <c r="B80" s="12">
        <v>11225</v>
      </c>
      <c r="C80" s="13" t="s">
        <v>19</v>
      </c>
      <c r="D80" s="14" t="s">
        <v>5</v>
      </c>
      <c r="E80" s="14" t="s">
        <v>5</v>
      </c>
      <c r="F80" s="14">
        <v>0</v>
      </c>
      <c r="G80" s="14" t="s">
        <v>5</v>
      </c>
      <c r="H80" s="13">
        <v>40000</v>
      </c>
    </row>
    <row r="81" spans="1:8" s="1" customFormat="1" x14ac:dyDescent="0.25">
      <c r="A81" s="12" t="s">
        <v>6</v>
      </c>
      <c r="B81" s="12">
        <v>11225</v>
      </c>
      <c r="C81" s="13" t="s">
        <v>16</v>
      </c>
      <c r="D81" s="14" t="s">
        <v>5</v>
      </c>
      <c r="E81" s="14" t="s">
        <v>5</v>
      </c>
      <c r="F81" s="14">
        <v>5</v>
      </c>
      <c r="G81" s="14" t="s">
        <v>5</v>
      </c>
      <c r="H81" s="13">
        <v>60000</v>
      </c>
    </row>
    <row r="82" spans="1:8" s="1" customFormat="1" x14ac:dyDescent="0.25">
      <c r="A82" s="12" t="s">
        <v>4</v>
      </c>
      <c r="B82" s="12">
        <v>11201</v>
      </c>
      <c r="C82" s="13" t="s">
        <v>18</v>
      </c>
      <c r="D82" s="14" t="s">
        <v>5</v>
      </c>
      <c r="E82" s="14" t="s">
        <v>5</v>
      </c>
      <c r="F82" s="14">
        <v>2</v>
      </c>
      <c r="G82" s="14" t="s">
        <v>5</v>
      </c>
      <c r="H82" s="13">
        <v>80000</v>
      </c>
    </row>
    <row r="83" spans="1:8" s="1" customFormat="1" x14ac:dyDescent="0.25">
      <c r="A83" s="12" t="s">
        <v>4</v>
      </c>
      <c r="B83" s="12">
        <v>11225</v>
      </c>
      <c r="C83" s="13" t="s">
        <v>22</v>
      </c>
      <c r="D83" s="14" t="s">
        <v>5</v>
      </c>
      <c r="E83" s="14" t="s">
        <v>5</v>
      </c>
      <c r="F83" s="14">
        <v>0</v>
      </c>
      <c r="G83" s="14" t="s">
        <v>5</v>
      </c>
      <c r="H83" s="13">
        <v>55000</v>
      </c>
    </row>
    <row r="84" spans="1:8" s="1" customFormat="1" x14ac:dyDescent="0.25">
      <c r="A84" s="12" t="s">
        <v>6</v>
      </c>
      <c r="B84" s="12">
        <v>11225</v>
      </c>
      <c r="C84" s="13" t="s">
        <v>23</v>
      </c>
      <c r="D84" s="14" t="s">
        <v>5</v>
      </c>
      <c r="E84" s="14" t="s">
        <v>5</v>
      </c>
      <c r="F84" s="14">
        <v>1</v>
      </c>
      <c r="G84" s="14" t="s">
        <v>5</v>
      </c>
      <c r="H84" s="13">
        <v>65000</v>
      </c>
    </row>
    <row r="85" spans="1:8" s="1" customFormat="1" x14ac:dyDescent="0.25">
      <c r="A85" s="12" t="s">
        <v>6</v>
      </c>
      <c r="B85" s="12">
        <v>11225</v>
      </c>
      <c r="C85" s="13" t="s">
        <v>15</v>
      </c>
      <c r="D85" s="14" t="s">
        <v>5</v>
      </c>
      <c r="E85" s="14" t="s">
        <v>5</v>
      </c>
      <c r="F85" s="14">
        <v>5</v>
      </c>
      <c r="G85" s="14" t="s">
        <v>5</v>
      </c>
      <c r="H85" s="13">
        <v>40000</v>
      </c>
    </row>
    <row r="86" spans="1:8" s="1" customFormat="1" x14ac:dyDescent="0.25">
      <c r="A86" s="12" t="s">
        <v>6</v>
      </c>
      <c r="B86" s="12">
        <v>11201</v>
      </c>
      <c r="C86" s="13" t="s">
        <v>16</v>
      </c>
      <c r="D86" s="14" t="s">
        <v>5</v>
      </c>
      <c r="E86" s="14" t="s">
        <v>5</v>
      </c>
      <c r="F86" s="14">
        <v>3</v>
      </c>
      <c r="G86" s="14" t="s">
        <v>5</v>
      </c>
      <c r="H86" s="13">
        <v>60000</v>
      </c>
    </row>
    <row r="87" spans="1:8" s="1" customFormat="1" x14ac:dyDescent="0.25">
      <c r="A87" s="12" t="s">
        <v>6</v>
      </c>
      <c r="B87" s="12">
        <v>11225</v>
      </c>
      <c r="C87" s="13" t="s">
        <v>14</v>
      </c>
      <c r="D87" s="14" t="s">
        <v>5</v>
      </c>
      <c r="E87" s="14" t="s">
        <v>5</v>
      </c>
      <c r="F87" s="14">
        <v>5</v>
      </c>
      <c r="G87" s="14" t="s">
        <v>5</v>
      </c>
      <c r="H87" s="13">
        <v>35000</v>
      </c>
    </row>
    <row r="88" spans="1:8" s="1" customFormat="1" x14ac:dyDescent="0.25">
      <c r="A88" s="12" t="s">
        <v>4</v>
      </c>
      <c r="B88" s="12">
        <v>11225</v>
      </c>
      <c r="C88" s="13" t="s">
        <v>16</v>
      </c>
      <c r="D88" s="14" t="s">
        <v>5</v>
      </c>
      <c r="E88" s="14" t="s">
        <v>5</v>
      </c>
      <c r="F88" s="14">
        <v>2</v>
      </c>
      <c r="G88" s="14" t="s">
        <v>5</v>
      </c>
      <c r="H88" s="13">
        <v>60000</v>
      </c>
    </row>
    <row r="89" spans="1:8" s="1" customFormat="1" x14ac:dyDescent="0.25">
      <c r="A89" s="12" t="s">
        <v>6</v>
      </c>
      <c r="B89" s="12">
        <v>11225</v>
      </c>
      <c r="C89" s="13" t="s">
        <v>21</v>
      </c>
      <c r="D89" s="14" t="s">
        <v>5</v>
      </c>
      <c r="E89" s="14" t="s">
        <v>5</v>
      </c>
      <c r="F89" s="14">
        <v>2</v>
      </c>
      <c r="G89" s="14" t="s">
        <v>5</v>
      </c>
      <c r="H89" s="13">
        <v>45000</v>
      </c>
    </row>
    <row r="90" spans="1:8" s="1" customFormat="1" x14ac:dyDescent="0.25">
      <c r="A90" s="12" t="s">
        <v>6</v>
      </c>
      <c r="B90" s="12">
        <v>11201</v>
      </c>
      <c r="C90" s="13" t="s">
        <v>21</v>
      </c>
      <c r="D90" s="14" t="s">
        <v>5</v>
      </c>
      <c r="E90" s="14" t="s">
        <v>5</v>
      </c>
      <c r="F90" s="14">
        <v>5</v>
      </c>
      <c r="G90" s="14" t="s">
        <v>5</v>
      </c>
      <c r="H90" s="13">
        <v>45000</v>
      </c>
    </row>
    <row r="91" spans="1:8" s="1" customFormat="1" x14ac:dyDescent="0.25">
      <c r="A91" s="12" t="s">
        <v>4</v>
      </c>
      <c r="B91" s="12">
        <v>11201</v>
      </c>
      <c r="C91" s="13" t="s">
        <v>19</v>
      </c>
      <c r="D91" s="14" t="s">
        <v>5</v>
      </c>
      <c r="E91" s="14" t="s">
        <v>5</v>
      </c>
      <c r="F91" s="14">
        <v>3</v>
      </c>
      <c r="G91" s="14" t="s">
        <v>5</v>
      </c>
      <c r="H91" s="13">
        <v>40000</v>
      </c>
    </row>
    <row r="92" spans="1:8" s="1" customFormat="1" x14ac:dyDescent="0.25">
      <c r="A92" s="12" t="s">
        <v>6</v>
      </c>
      <c r="B92" s="12">
        <v>11201</v>
      </c>
      <c r="C92" s="13" t="s">
        <v>18</v>
      </c>
      <c r="D92" s="14" t="s">
        <v>5</v>
      </c>
      <c r="E92" s="14" t="s">
        <v>5</v>
      </c>
      <c r="F92" s="14">
        <v>0</v>
      </c>
      <c r="G92" s="14" t="s">
        <v>5</v>
      </c>
      <c r="H92" s="13">
        <v>80000</v>
      </c>
    </row>
    <row r="93" spans="1:8" s="1" customFormat="1" x14ac:dyDescent="0.25">
      <c r="A93" s="12" t="s">
        <v>6</v>
      </c>
      <c r="B93" s="12">
        <v>11225</v>
      </c>
      <c r="C93" s="13" t="s">
        <v>14</v>
      </c>
      <c r="D93" s="14" t="s">
        <v>7</v>
      </c>
      <c r="E93" s="14" t="s">
        <v>5</v>
      </c>
      <c r="F93" s="14">
        <v>6</v>
      </c>
      <c r="G93" s="14" t="s">
        <v>5</v>
      </c>
      <c r="H93" s="13">
        <v>35000</v>
      </c>
    </row>
    <row r="94" spans="1:8" s="1" customFormat="1" x14ac:dyDescent="0.25">
      <c r="A94" s="12" t="s">
        <v>4</v>
      </c>
      <c r="B94" s="12">
        <v>11201</v>
      </c>
      <c r="C94" s="13" t="s">
        <v>23</v>
      </c>
      <c r="D94" s="14" t="s">
        <v>5</v>
      </c>
      <c r="E94" s="14" t="s">
        <v>5</v>
      </c>
      <c r="F94" s="14">
        <v>1</v>
      </c>
      <c r="G94" s="14" t="s">
        <v>5</v>
      </c>
      <c r="H94" s="13">
        <v>65000</v>
      </c>
    </row>
    <row r="95" spans="1:8" s="1" customFormat="1" x14ac:dyDescent="0.25">
      <c r="A95" s="12" t="s">
        <v>6</v>
      </c>
      <c r="B95" s="12">
        <v>11225</v>
      </c>
      <c r="C95" s="13" t="s">
        <v>16</v>
      </c>
      <c r="D95" s="14" t="s">
        <v>5</v>
      </c>
      <c r="E95" s="14" t="s">
        <v>5</v>
      </c>
      <c r="F95" s="14">
        <v>5</v>
      </c>
      <c r="G95" s="14" t="s">
        <v>5</v>
      </c>
      <c r="H95" s="13">
        <v>60000</v>
      </c>
    </row>
    <row r="96" spans="1:8" s="1" customFormat="1" x14ac:dyDescent="0.25">
      <c r="A96" s="12" t="s">
        <v>6</v>
      </c>
      <c r="B96" s="12">
        <v>11201</v>
      </c>
      <c r="C96" s="13" t="s">
        <v>22</v>
      </c>
      <c r="D96" s="14" t="s">
        <v>5</v>
      </c>
      <c r="E96" s="14" t="s">
        <v>5</v>
      </c>
      <c r="F96" s="14">
        <v>6</v>
      </c>
      <c r="G96" s="14" t="s">
        <v>5</v>
      </c>
      <c r="H96" s="13">
        <v>55000</v>
      </c>
    </row>
    <row r="97" spans="1:8" s="1" customFormat="1" x14ac:dyDescent="0.25">
      <c r="A97" s="12" t="s">
        <v>6</v>
      </c>
      <c r="B97" s="12">
        <v>11225</v>
      </c>
      <c r="C97" s="13" t="s">
        <v>14</v>
      </c>
      <c r="D97" s="14" t="s">
        <v>5</v>
      </c>
      <c r="E97" s="14" t="s">
        <v>5</v>
      </c>
      <c r="F97" s="14">
        <v>6</v>
      </c>
      <c r="G97" s="14" t="s">
        <v>5</v>
      </c>
      <c r="H97" s="13">
        <v>35000</v>
      </c>
    </row>
    <row r="98" spans="1:8" s="1" customFormat="1" x14ac:dyDescent="0.25">
      <c r="A98" s="12" t="s">
        <v>4</v>
      </c>
      <c r="B98" s="12">
        <v>11225</v>
      </c>
      <c r="C98" s="13" t="s">
        <v>19</v>
      </c>
      <c r="D98" s="14" t="s">
        <v>5</v>
      </c>
      <c r="E98" s="14" t="s">
        <v>5</v>
      </c>
      <c r="F98" s="14">
        <v>6</v>
      </c>
      <c r="G98" s="14" t="s">
        <v>5</v>
      </c>
      <c r="H98" s="13">
        <v>40000</v>
      </c>
    </row>
    <row r="99" spans="1:8" s="1" customFormat="1" x14ac:dyDescent="0.25">
      <c r="A99" s="12" t="s">
        <v>6</v>
      </c>
      <c r="B99" s="12">
        <v>11201</v>
      </c>
      <c r="C99" s="13" t="s">
        <v>20</v>
      </c>
      <c r="D99" s="14" t="s">
        <v>5</v>
      </c>
      <c r="E99" s="14" t="s">
        <v>5</v>
      </c>
      <c r="F99" s="14">
        <v>1</v>
      </c>
      <c r="G99" s="14" t="s">
        <v>5</v>
      </c>
      <c r="H99" s="13">
        <v>75000</v>
      </c>
    </row>
    <row r="100" spans="1:8" s="1" customFormat="1" x14ac:dyDescent="0.25">
      <c r="A100" s="12" t="s">
        <v>4</v>
      </c>
      <c r="B100" s="12">
        <v>11201</v>
      </c>
      <c r="C100" s="13" t="s">
        <v>22</v>
      </c>
      <c r="D100" s="14" t="s">
        <v>5</v>
      </c>
      <c r="E100" s="14" t="s">
        <v>5</v>
      </c>
      <c r="F100" s="14">
        <v>3</v>
      </c>
      <c r="G100" s="14" t="s">
        <v>5</v>
      </c>
      <c r="H100" s="13">
        <v>55000</v>
      </c>
    </row>
    <row r="101" spans="1:8" x14ac:dyDescent="0.25">
      <c r="A101" s="15" t="s">
        <v>6</v>
      </c>
      <c r="B101" s="15">
        <v>11225</v>
      </c>
      <c r="C101" s="16" t="s">
        <v>19</v>
      </c>
      <c r="D101" s="17" t="s">
        <v>5</v>
      </c>
      <c r="E101" s="18" t="s">
        <v>5</v>
      </c>
      <c r="F101" s="17">
        <v>5</v>
      </c>
      <c r="G101" s="18" t="s">
        <v>5</v>
      </c>
      <c r="H101" s="16">
        <v>40000</v>
      </c>
    </row>
    <row r="102" spans="1:8" x14ac:dyDescent="0.25">
      <c r="A102" t="s">
        <v>51</v>
      </c>
    </row>
  </sheetData>
  <sortState ref="A2:G51">
    <sortCondition ref="B2:B5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workbookViewId="0"/>
  </sheetViews>
  <sheetFormatPr defaultRowHeight="15" x14ac:dyDescent="0.25"/>
  <cols>
    <col min="1" max="1" width="13.140625" bestFit="1" customWidth="1"/>
    <col min="2" max="2" width="9" bestFit="1" customWidth="1"/>
    <col min="5" max="5" width="29" customWidth="1"/>
  </cols>
  <sheetData>
    <row r="1" spans="1:7" ht="75" x14ac:dyDescent="0.25">
      <c r="A1" s="57" t="s">
        <v>31</v>
      </c>
      <c r="B1" s="57" t="s">
        <v>24</v>
      </c>
      <c r="C1" s="57" t="s">
        <v>52</v>
      </c>
      <c r="D1" s="57" t="s">
        <v>53</v>
      </c>
      <c r="E1" s="61" t="s">
        <v>37</v>
      </c>
      <c r="F1" s="57" t="s">
        <v>54</v>
      </c>
      <c r="G1" s="57" t="s">
        <v>55</v>
      </c>
    </row>
    <row r="2" spans="1:7" x14ac:dyDescent="0.25">
      <c r="A2" s="60" t="s">
        <v>21</v>
      </c>
      <c r="B2" s="60">
        <v>45000</v>
      </c>
      <c r="C2" s="60">
        <v>35000</v>
      </c>
      <c r="D2" s="60">
        <f>COUNTIF(B$2:B$101, $C2)</f>
        <v>9</v>
      </c>
      <c r="E2" s="65">
        <v>3</v>
      </c>
      <c r="F2" s="66">
        <v>0</v>
      </c>
      <c r="G2" s="66">
        <f>COUNTIF(E$2:E$101, $F2)</f>
        <v>16</v>
      </c>
    </row>
    <row r="3" spans="1:7" x14ac:dyDescent="0.25">
      <c r="A3" s="58" t="s">
        <v>22</v>
      </c>
      <c r="B3" s="58">
        <v>55000</v>
      </c>
      <c r="C3" s="58">
        <v>40000</v>
      </c>
      <c r="D3" s="60">
        <f t="shared" ref="D3:D11" si="0">COUNTIF(B$2:B$101, $C3)</f>
        <v>11</v>
      </c>
      <c r="E3" s="63">
        <v>1</v>
      </c>
      <c r="F3" s="62">
        <v>1</v>
      </c>
      <c r="G3" s="62">
        <f t="shared" ref="G3:G9" si="1">COUNTIF(E$2:E$101, $F3)</f>
        <v>29</v>
      </c>
    </row>
    <row r="4" spans="1:7" x14ac:dyDescent="0.25">
      <c r="A4" s="58" t="s">
        <v>17</v>
      </c>
      <c r="B4" s="58">
        <v>70000</v>
      </c>
      <c r="C4" s="58">
        <v>45000</v>
      </c>
      <c r="D4" s="60">
        <f t="shared" si="0"/>
        <v>6</v>
      </c>
      <c r="E4" s="63">
        <v>0</v>
      </c>
      <c r="F4" s="62">
        <v>2</v>
      </c>
      <c r="G4" s="62">
        <f t="shared" si="1"/>
        <v>16</v>
      </c>
    </row>
    <row r="5" spans="1:7" x14ac:dyDescent="0.25">
      <c r="A5" s="58" t="s">
        <v>22</v>
      </c>
      <c r="B5" s="58">
        <v>55000</v>
      </c>
      <c r="C5" s="58">
        <v>50000</v>
      </c>
      <c r="D5" s="60">
        <f t="shared" si="0"/>
        <v>10</v>
      </c>
      <c r="E5" s="63">
        <v>1</v>
      </c>
      <c r="F5" s="62">
        <v>3</v>
      </c>
      <c r="G5" s="62">
        <f t="shared" si="1"/>
        <v>8</v>
      </c>
    </row>
    <row r="6" spans="1:7" x14ac:dyDescent="0.25">
      <c r="A6" s="58" t="s">
        <v>18</v>
      </c>
      <c r="B6" s="58">
        <v>80000</v>
      </c>
      <c r="C6" s="58">
        <v>55000</v>
      </c>
      <c r="D6" s="60">
        <f t="shared" si="0"/>
        <v>14</v>
      </c>
      <c r="E6" s="63">
        <v>1</v>
      </c>
      <c r="F6" s="62">
        <v>4</v>
      </c>
      <c r="G6" s="62">
        <f t="shared" si="1"/>
        <v>6</v>
      </c>
    </row>
    <row r="7" spans="1:7" x14ac:dyDescent="0.25">
      <c r="A7" s="58" t="s">
        <v>22</v>
      </c>
      <c r="B7" s="58">
        <v>55000</v>
      </c>
      <c r="C7" s="58">
        <v>60000</v>
      </c>
      <c r="D7" s="60">
        <f t="shared" si="0"/>
        <v>14</v>
      </c>
      <c r="E7" s="63">
        <v>1</v>
      </c>
      <c r="F7" s="62">
        <v>5</v>
      </c>
      <c r="G7" s="62">
        <f t="shared" si="1"/>
        <v>14</v>
      </c>
    </row>
    <row r="8" spans="1:7" x14ac:dyDescent="0.25">
      <c r="A8" s="58" t="s">
        <v>20</v>
      </c>
      <c r="B8" s="58">
        <v>75000</v>
      </c>
      <c r="C8" s="58">
        <v>65000</v>
      </c>
      <c r="D8" s="60">
        <f t="shared" si="0"/>
        <v>5</v>
      </c>
      <c r="E8" s="63">
        <v>0</v>
      </c>
      <c r="F8" s="62">
        <v>6</v>
      </c>
      <c r="G8" s="62">
        <f t="shared" si="1"/>
        <v>10</v>
      </c>
    </row>
    <row r="9" spans="1:7" x14ac:dyDescent="0.25">
      <c r="A9" s="58" t="s">
        <v>16</v>
      </c>
      <c r="B9" s="58">
        <v>60000</v>
      </c>
      <c r="C9" s="58">
        <v>70000</v>
      </c>
      <c r="D9" s="60">
        <f t="shared" si="0"/>
        <v>5</v>
      </c>
      <c r="E9" s="63">
        <v>5</v>
      </c>
      <c r="F9" s="62">
        <v>7</v>
      </c>
      <c r="G9" s="62">
        <f t="shared" si="1"/>
        <v>1</v>
      </c>
    </row>
    <row r="10" spans="1:7" x14ac:dyDescent="0.25">
      <c r="A10" s="58" t="s">
        <v>20</v>
      </c>
      <c r="B10" s="58">
        <v>75000</v>
      </c>
      <c r="C10" s="58">
        <v>75000</v>
      </c>
      <c r="D10" s="60">
        <f t="shared" si="0"/>
        <v>15</v>
      </c>
      <c r="E10" s="63">
        <v>1</v>
      </c>
      <c r="F10" s="67"/>
      <c r="G10" s="67"/>
    </row>
    <row r="11" spans="1:7" x14ac:dyDescent="0.25">
      <c r="A11" s="58" t="s">
        <v>14</v>
      </c>
      <c r="B11" s="58">
        <v>35000</v>
      </c>
      <c r="C11" s="58">
        <v>80000</v>
      </c>
      <c r="D11" s="60">
        <f t="shared" si="0"/>
        <v>11</v>
      </c>
      <c r="E11" s="63">
        <v>5</v>
      </c>
      <c r="F11" s="67"/>
      <c r="G11" s="67"/>
    </row>
    <row r="12" spans="1:7" x14ac:dyDescent="0.25">
      <c r="A12" s="58" t="s">
        <v>17</v>
      </c>
      <c r="B12" s="58">
        <v>70000</v>
      </c>
      <c r="C12" s="58"/>
      <c r="D12" s="58"/>
      <c r="E12" s="63">
        <v>1</v>
      </c>
      <c r="F12" s="67"/>
      <c r="G12" s="67"/>
    </row>
    <row r="13" spans="1:7" x14ac:dyDescent="0.25">
      <c r="A13" s="58" t="s">
        <v>16</v>
      </c>
      <c r="B13" s="58">
        <v>60000</v>
      </c>
      <c r="C13" s="58"/>
      <c r="D13" s="58"/>
      <c r="E13" s="63">
        <v>5</v>
      </c>
      <c r="F13" s="67"/>
      <c r="G13" s="67"/>
    </row>
    <row r="14" spans="1:7" x14ac:dyDescent="0.25">
      <c r="A14" s="58" t="s">
        <v>20</v>
      </c>
      <c r="B14" s="58">
        <v>75000</v>
      </c>
      <c r="C14" s="58"/>
      <c r="D14" s="58"/>
      <c r="E14" s="63">
        <v>1</v>
      </c>
      <c r="F14" s="67"/>
      <c r="G14" s="67"/>
    </row>
    <row r="15" spans="1:7" x14ac:dyDescent="0.25">
      <c r="A15" s="58" t="s">
        <v>20</v>
      </c>
      <c r="B15" s="58">
        <v>75000</v>
      </c>
      <c r="C15" s="58"/>
      <c r="D15" s="58"/>
      <c r="E15" s="63">
        <v>1</v>
      </c>
      <c r="F15" s="67"/>
      <c r="G15" s="67"/>
    </row>
    <row r="16" spans="1:7" x14ac:dyDescent="0.25">
      <c r="A16" s="58" t="s">
        <v>15</v>
      </c>
      <c r="B16" s="58">
        <v>50000</v>
      </c>
      <c r="C16" s="58"/>
      <c r="D16" s="58"/>
      <c r="E16" s="63">
        <v>1</v>
      </c>
      <c r="F16" s="67"/>
      <c r="G16" s="67"/>
    </row>
    <row r="17" spans="1:7" x14ac:dyDescent="0.25">
      <c r="A17" s="58" t="s">
        <v>19</v>
      </c>
      <c r="B17" s="58">
        <v>40000</v>
      </c>
      <c r="C17" s="58"/>
      <c r="D17" s="58"/>
      <c r="E17" s="63">
        <v>3</v>
      </c>
      <c r="F17" s="67"/>
      <c r="G17" s="67"/>
    </row>
    <row r="18" spans="1:7" x14ac:dyDescent="0.25">
      <c r="A18" s="58" t="s">
        <v>20</v>
      </c>
      <c r="B18" s="58">
        <v>75000</v>
      </c>
      <c r="C18" s="58"/>
      <c r="D18" s="58"/>
      <c r="E18" s="63">
        <v>1</v>
      </c>
      <c r="F18" s="67"/>
      <c r="G18" s="67"/>
    </row>
    <row r="19" spans="1:7" x14ac:dyDescent="0.25">
      <c r="A19" s="58" t="s">
        <v>15</v>
      </c>
      <c r="B19" s="58">
        <v>50000</v>
      </c>
      <c r="C19" s="58"/>
      <c r="D19" s="58"/>
      <c r="E19" s="63">
        <v>3</v>
      </c>
      <c r="F19" s="67"/>
      <c r="G19" s="67"/>
    </row>
    <row r="20" spans="1:7" x14ac:dyDescent="0.25">
      <c r="A20" s="58" t="s">
        <v>19</v>
      </c>
      <c r="B20" s="58">
        <v>40000</v>
      </c>
      <c r="C20" s="58"/>
      <c r="D20" s="58"/>
      <c r="E20" s="63">
        <v>1</v>
      </c>
      <c r="F20" s="67"/>
      <c r="G20" s="67"/>
    </row>
    <row r="21" spans="1:7" x14ac:dyDescent="0.25">
      <c r="A21" s="58" t="s">
        <v>15</v>
      </c>
      <c r="B21" s="58">
        <v>50000</v>
      </c>
      <c r="C21" s="58"/>
      <c r="D21" s="58"/>
      <c r="E21" s="63">
        <v>6</v>
      </c>
      <c r="F21" s="67"/>
      <c r="G21" s="67"/>
    </row>
    <row r="22" spans="1:7" x14ac:dyDescent="0.25">
      <c r="A22" s="58" t="s">
        <v>22</v>
      </c>
      <c r="B22" s="58">
        <v>55000</v>
      </c>
      <c r="C22" s="58"/>
      <c r="D22" s="58"/>
      <c r="E22" s="63">
        <v>7</v>
      </c>
      <c r="F22" s="67"/>
      <c r="G22" s="67"/>
    </row>
    <row r="23" spans="1:7" x14ac:dyDescent="0.25">
      <c r="A23" s="58" t="s">
        <v>16</v>
      </c>
      <c r="B23" s="58">
        <v>60000</v>
      </c>
      <c r="C23" s="58"/>
      <c r="D23" s="58"/>
      <c r="E23" s="63">
        <v>5</v>
      </c>
      <c r="F23" s="67"/>
      <c r="G23" s="67"/>
    </row>
    <row r="24" spans="1:7" x14ac:dyDescent="0.25">
      <c r="A24" s="58" t="s">
        <v>22</v>
      </c>
      <c r="B24" s="58">
        <v>55000</v>
      </c>
      <c r="C24" s="58"/>
      <c r="D24" s="58"/>
      <c r="E24" s="63">
        <v>4</v>
      </c>
      <c r="F24" s="67"/>
      <c r="G24" s="67"/>
    </row>
    <row r="25" spans="1:7" x14ac:dyDescent="0.25">
      <c r="A25" s="58" t="s">
        <v>18</v>
      </c>
      <c r="B25" s="58">
        <v>80000</v>
      </c>
      <c r="C25" s="58"/>
      <c r="D25" s="58"/>
      <c r="E25" s="63">
        <v>0</v>
      </c>
      <c r="F25" s="67"/>
      <c r="G25" s="67"/>
    </row>
    <row r="26" spans="1:7" x14ac:dyDescent="0.25">
      <c r="A26" s="58" t="s">
        <v>17</v>
      </c>
      <c r="B26" s="58">
        <v>70000</v>
      </c>
      <c r="C26" s="58"/>
      <c r="D26" s="58"/>
      <c r="E26" s="63">
        <v>0</v>
      </c>
      <c r="F26" s="67"/>
      <c r="G26" s="67"/>
    </row>
    <row r="27" spans="1:7" x14ac:dyDescent="0.25">
      <c r="A27" s="58" t="s">
        <v>18</v>
      </c>
      <c r="B27" s="58">
        <v>80000</v>
      </c>
      <c r="C27" s="58"/>
      <c r="D27" s="58"/>
      <c r="E27" s="63">
        <v>1</v>
      </c>
      <c r="F27" s="67"/>
      <c r="G27" s="67"/>
    </row>
    <row r="28" spans="1:7" x14ac:dyDescent="0.25">
      <c r="A28" s="58" t="s">
        <v>20</v>
      </c>
      <c r="B28" s="58">
        <v>75000</v>
      </c>
      <c r="C28" s="58"/>
      <c r="D28" s="58"/>
      <c r="E28" s="63">
        <v>2</v>
      </c>
      <c r="F28" s="67"/>
      <c r="G28" s="67"/>
    </row>
    <row r="29" spans="1:7" x14ac:dyDescent="0.25">
      <c r="A29" s="58" t="s">
        <v>16</v>
      </c>
      <c r="B29" s="58">
        <v>60000</v>
      </c>
      <c r="C29" s="58"/>
      <c r="D29" s="58"/>
      <c r="E29" s="63">
        <v>6</v>
      </c>
      <c r="F29" s="67"/>
      <c r="G29" s="67"/>
    </row>
    <row r="30" spans="1:7" x14ac:dyDescent="0.25">
      <c r="A30" s="58" t="s">
        <v>23</v>
      </c>
      <c r="B30" s="58">
        <v>65000</v>
      </c>
      <c r="C30" s="58"/>
      <c r="D30" s="58"/>
      <c r="E30" s="63">
        <v>4</v>
      </c>
      <c r="F30" s="67"/>
      <c r="G30" s="67"/>
    </row>
    <row r="31" spans="1:7" x14ac:dyDescent="0.25">
      <c r="A31" s="58" t="s">
        <v>15</v>
      </c>
      <c r="B31" s="58">
        <v>50000</v>
      </c>
      <c r="C31" s="58"/>
      <c r="D31" s="58"/>
      <c r="E31" s="63">
        <v>0</v>
      </c>
      <c r="F31" s="67"/>
      <c r="G31" s="67"/>
    </row>
    <row r="32" spans="1:7" x14ac:dyDescent="0.25">
      <c r="A32" s="58" t="s">
        <v>21</v>
      </c>
      <c r="B32" s="58">
        <v>45000</v>
      </c>
      <c r="C32" s="58"/>
      <c r="D32" s="58"/>
      <c r="E32" s="63">
        <v>3</v>
      </c>
      <c r="F32" s="67"/>
      <c r="G32" s="67"/>
    </row>
    <row r="33" spans="1:7" x14ac:dyDescent="0.25">
      <c r="A33" s="58" t="s">
        <v>14</v>
      </c>
      <c r="B33" s="58">
        <v>35000</v>
      </c>
      <c r="C33" s="58"/>
      <c r="D33" s="58"/>
      <c r="E33" s="63">
        <v>6</v>
      </c>
      <c r="F33" s="67"/>
      <c r="G33" s="67"/>
    </row>
    <row r="34" spans="1:7" x14ac:dyDescent="0.25">
      <c r="A34" s="58" t="s">
        <v>18</v>
      </c>
      <c r="B34" s="58">
        <v>80000</v>
      </c>
      <c r="C34" s="58"/>
      <c r="D34" s="58"/>
      <c r="E34" s="63">
        <v>2</v>
      </c>
      <c r="F34" s="67"/>
      <c r="G34" s="67"/>
    </row>
    <row r="35" spans="1:7" x14ac:dyDescent="0.25">
      <c r="A35" s="58" t="s">
        <v>19</v>
      </c>
      <c r="B35" s="58">
        <v>40000</v>
      </c>
      <c r="C35" s="58"/>
      <c r="D35" s="58"/>
      <c r="E35" s="63">
        <v>4</v>
      </c>
      <c r="F35" s="67"/>
      <c r="G35" s="67"/>
    </row>
    <row r="36" spans="1:7" x14ac:dyDescent="0.25">
      <c r="A36" s="58" t="s">
        <v>16</v>
      </c>
      <c r="B36" s="58">
        <v>60000</v>
      </c>
      <c r="C36" s="58"/>
      <c r="D36" s="58"/>
      <c r="E36" s="63">
        <v>6</v>
      </c>
      <c r="F36" s="67"/>
      <c r="G36" s="67"/>
    </row>
    <row r="37" spans="1:7" x14ac:dyDescent="0.25">
      <c r="A37" s="58" t="s">
        <v>19</v>
      </c>
      <c r="B37" s="58">
        <v>40000</v>
      </c>
      <c r="C37" s="58"/>
      <c r="D37" s="58"/>
      <c r="E37" s="63">
        <v>5</v>
      </c>
      <c r="F37" s="67"/>
      <c r="G37" s="67"/>
    </row>
    <row r="38" spans="1:7" x14ac:dyDescent="0.25">
      <c r="A38" s="58" t="s">
        <v>16</v>
      </c>
      <c r="B38" s="58">
        <v>60000</v>
      </c>
      <c r="C38" s="58"/>
      <c r="D38" s="58"/>
      <c r="E38" s="63">
        <v>1</v>
      </c>
      <c r="F38" s="67"/>
      <c r="G38" s="67"/>
    </row>
    <row r="39" spans="1:7" x14ac:dyDescent="0.25">
      <c r="A39" s="58" t="s">
        <v>19</v>
      </c>
      <c r="B39" s="58">
        <v>40000</v>
      </c>
      <c r="C39" s="58"/>
      <c r="D39" s="58"/>
      <c r="E39" s="63">
        <v>4</v>
      </c>
      <c r="F39" s="67"/>
      <c r="G39" s="67"/>
    </row>
    <row r="40" spans="1:7" x14ac:dyDescent="0.25">
      <c r="A40" s="58" t="s">
        <v>18</v>
      </c>
      <c r="B40" s="58">
        <v>80000</v>
      </c>
      <c r="C40" s="58"/>
      <c r="D40" s="58"/>
      <c r="E40" s="63">
        <v>0</v>
      </c>
      <c r="F40" s="67"/>
      <c r="G40" s="67"/>
    </row>
    <row r="41" spans="1:7" x14ac:dyDescent="0.25">
      <c r="A41" s="58" t="s">
        <v>20</v>
      </c>
      <c r="B41" s="58">
        <v>75000</v>
      </c>
      <c r="C41" s="58"/>
      <c r="D41" s="58"/>
      <c r="E41" s="63">
        <v>2</v>
      </c>
      <c r="F41" s="67"/>
      <c r="G41" s="67"/>
    </row>
    <row r="42" spans="1:7" x14ac:dyDescent="0.25">
      <c r="A42" s="58" t="s">
        <v>20</v>
      </c>
      <c r="B42" s="58">
        <v>75000</v>
      </c>
      <c r="C42" s="58"/>
      <c r="D42" s="58"/>
      <c r="E42" s="63">
        <v>1</v>
      </c>
      <c r="F42" s="67"/>
      <c r="G42" s="67"/>
    </row>
    <row r="43" spans="1:7" x14ac:dyDescent="0.25">
      <c r="A43" s="58" t="s">
        <v>22</v>
      </c>
      <c r="B43" s="58">
        <v>55000</v>
      </c>
      <c r="C43" s="58"/>
      <c r="D43" s="58"/>
      <c r="E43" s="63">
        <v>6</v>
      </c>
      <c r="F43" s="67"/>
      <c r="G43" s="67"/>
    </row>
    <row r="44" spans="1:7" x14ac:dyDescent="0.25">
      <c r="A44" s="58" t="s">
        <v>23</v>
      </c>
      <c r="B44" s="58">
        <v>65000</v>
      </c>
      <c r="C44" s="58"/>
      <c r="D44" s="58"/>
      <c r="E44" s="63">
        <v>2</v>
      </c>
      <c r="F44" s="67"/>
      <c r="G44" s="67"/>
    </row>
    <row r="45" spans="1:7" x14ac:dyDescent="0.25">
      <c r="A45" s="58" t="s">
        <v>18</v>
      </c>
      <c r="B45" s="58">
        <v>80000</v>
      </c>
      <c r="C45" s="58"/>
      <c r="D45" s="58"/>
      <c r="E45" s="63">
        <v>0</v>
      </c>
      <c r="F45" s="67"/>
      <c r="G45" s="67"/>
    </row>
    <row r="46" spans="1:7" x14ac:dyDescent="0.25">
      <c r="A46" s="58" t="s">
        <v>15</v>
      </c>
      <c r="B46" s="58">
        <v>50000</v>
      </c>
      <c r="C46" s="58"/>
      <c r="D46" s="58"/>
      <c r="E46" s="63">
        <v>1</v>
      </c>
      <c r="F46" s="67"/>
      <c r="G46" s="67"/>
    </row>
    <row r="47" spans="1:7" x14ac:dyDescent="0.25">
      <c r="A47" s="58" t="s">
        <v>21</v>
      </c>
      <c r="B47" s="58">
        <v>45000</v>
      </c>
      <c r="C47" s="58"/>
      <c r="D47" s="58"/>
      <c r="E47" s="63">
        <v>2</v>
      </c>
      <c r="F47" s="67"/>
      <c r="G47" s="67"/>
    </row>
    <row r="48" spans="1:7" x14ac:dyDescent="0.25">
      <c r="A48" s="58" t="s">
        <v>16</v>
      </c>
      <c r="B48" s="58">
        <v>60000</v>
      </c>
      <c r="C48" s="58"/>
      <c r="D48" s="58"/>
      <c r="E48" s="63">
        <v>0</v>
      </c>
      <c r="F48" s="67"/>
      <c r="G48" s="67"/>
    </row>
    <row r="49" spans="1:7" x14ac:dyDescent="0.25">
      <c r="A49" s="58" t="s">
        <v>19</v>
      </c>
      <c r="B49" s="58">
        <v>40000</v>
      </c>
      <c r="C49" s="58"/>
      <c r="D49" s="58"/>
      <c r="E49" s="63">
        <v>5</v>
      </c>
      <c r="F49" s="67"/>
      <c r="G49" s="67"/>
    </row>
    <row r="50" spans="1:7" x14ac:dyDescent="0.25">
      <c r="A50" s="58" t="s">
        <v>20</v>
      </c>
      <c r="B50" s="58">
        <v>75000</v>
      </c>
      <c r="C50" s="58"/>
      <c r="D50" s="58"/>
      <c r="E50" s="63">
        <v>2</v>
      </c>
      <c r="F50" s="67"/>
      <c r="G50" s="67"/>
    </row>
    <row r="51" spans="1:7" x14ac:dyDescent="0.25">
      <c r="A51" s="58" t="s">
        <v>22</v>
      </c>
      <c r="B51" s="58">
        <v>55000</v>
      </c>
      <c r="C51" s="58"/>
      <c r="D51" s="58"/>
      <c r="E51" s="63">
        <v>0</v>
      </c>
      <c r="F51" s="67"/>
      <c r="G51" s="67"/>
    </row>
    <row r="52" spans="1:7" x14ac:dyDescent="0.25">
      <c r="A52" s="58" t="s">
        <v>22</v>
      </c>
      <c r="B52" s="58">
        <v>55000</v>
      </c>
      <c r="C52" s="58"/>
      <c r="D52" s="58"/>
      <c r="E52" s="63">
        <v>2</v>
      </c>
      <c r="F52" s="67"/>
      <c r="G52" s="67"/>
    </row>
    <row r="53" spans="1:7" x14ac:dyDescent="0.25">
      <c r="A53" s="58" t="s">
        <v>20</v>
      </c>
      <c r="B53" s="58">
        <v>75000</v>
      </c>
      <c r="C53" s="58"/>
      <c r="D53" s="58"/>
      <c r="E53" s="63">
        <v>1</v>
      </c>
      <c r="F53" s="67"/>
      <c r="G53" s="67"/>
    </row>
    <row r="54" spans="1:7" x14ac:dyDescent="0.25">
      <c r="A54" s="58" t="s">
        <v>15</v>
      </c>
      <c r="B54" s="58">
        <v>50000</v>
      </c>
      <c r="C54" s="58"/>
      <c r="D54" s="58"/>
      <c r="E54" s="63">
        <v>0</v>
      </c>
      <c r="F54" s="67"/>
      <c r="G54" s="67"/>
    </row>
    <row r="55" spans="1:7" x14ac:dyDescent="0.25">
      <c r="A55" s="58" t="s">
        <v>14</v>
      </c>
      <c r="B55" s="58">
        <v>35000</v>
      </c>
      <c r="C55" s="58"/>
      <c r="D55" s="58"/>
      <c r="E55" s="63">
        <v>2</v>
      </c>
      <c r="F55" s="67"/>
      <c r="G55" s="67"/>
    </row>
    <row r="56" spans="1:7" x14ac:dyDescent="0.25">
      <c r="A56" s="58" t="s">
        <v>16</v>
      </c>
      <c r="B56" s="58">
        <v>60000</v>
      </c>
      <c r="C56" s="58"/>
      <c r="D56" s="58"/>
      <c r="E56" s="63">
        <v>5</v>
      </c>
      <c r="F56" s="67"/>
      <c r="G56" s="67"/>
    </row>
    <row r="57" spans="1:7" x14ac:dyDescent="0.25">
      <c r="A57" s="58" t="s">
        <v>18</v>
      </c>
      <c r="B57" s="58">
        <v>80000</v>
      </c>
      <c r="C57" s="58"/>
      <c r="D57" s="58"/>
      <c r="E57" s="63">
        <v>0</v>
      </c>
      <c r="F57" s="67"/>
      <c r="G57" s="67"/>
    </row>
    <row r="58" spans="1:7" x14ac:dyDescent="0.25">
      <c r="A58" s="58" t="s">
        <v>16</v>
      </c>
      <c r="B58" s="58">
        <v>60000</v>
      </c>
      <c r="C58" s="58"/>
      <c r="D58" s="58"/>
      <c r="E58" s="63">
        <v>1</v>
      </c>
      <c r="F58" s="67"/>
      <c r="G58" s="67"/>
    </row>
    <row r="59" spans="1:7" x14ac:dyDescent="0.25">
      <c r="A59" s="58" t="s">
        <v>23</v>
      </c>
      <c r="B59" s="58">
        <v>65000</v>
      </c>
      <c r="C59" s="58"/>
      <c r="D59" s="58"/>
      <c r="E59" s="63">
        <v>1</v>
      </c>
      <c r="F59" s="67"/>
      <c r="G59" s="67"/>
    </row>
    <row r="60" spans="1:7" x14ac:dyDescent="0.25">
      <c r="A60" s="58" t="s">
        <v>15</v>
      </c>
      <c r="B60" s="58">
        <v>50000</v>
      </c>
      <c r="C60" s="58"/>
      <c r="D60" s="58"/>
      <c r="E60" s="63">
        <v>2</v>
      </c>
      <c r="F60" s="67"/>
      <c r="G60" s="67"/>
    </row>
    <row r="61" spans="1:7" x14ac:dyDescent="0.25">
      <c r="A61" s="58" t="s">
        <v>18</v>
      </c>
      <c r="B61" s="58">
        <v>80000</v>
      </c>
      <c r="C61" s="58"/>
      <c r="D61" s="58"/>
      <c r="E61" s="63">
        <v>2</v>
      </c>
      <c r="F61" s="67"/>
      <c r="G61" s="67"/>
    </row>
    <row r="62" spans="1:7" x14ac:dyDescent="0.25">
      <c r="A62" s="58" t="s">
        <v>22</v>
      </c>
      <c r="B62" s="58">
        <v>55000</v>
      </c>
      <c r="C62" s="58"/>
      <c r="D62" s="58"/>
      <c r="E62" s="63">
        <v>1</v>
      </c>
      <c r="F62" s="67"/>
      <c r="G62" s="67"/>
    </row>
    <row r="63" spans="1:7" x14ac:dyDescent="0.25">
      <c r="A63" s="58" t="s">
        <v>14</v>
      </c>
      <c r="B63" s="58">
        <v>35000</v>
      </c>
      <c r="C63" s="58"/>
      <c r="D63" s="58"/>
      <c r="E63" s="63">
        <v>2</v>
      </c>
      <c r="F63" s="67"/>
      <c r="G63" s="67"/>
    </row>
    <row r="64" spans="1:7" x14ac:dyDescent="0.25">
      <c r="A64" s="58" t="s">
        <v>15</v>
      </c>
      <c r="B64" s="58">
        <v>50000</v>
      </c>
      <c r="C64" s="58"/>
      <c r="D64" s="58"/>
      <c r="E64" s="63">
        <v>1</v>
      </c>
      <c r="F64" s="67"/>
      <c r="G64" s="67"/>
    </row>
    <row r="65" spans="1:7" x14ac:dyDescent="0.25">
      <c r="A65" s="58" t="s">
        <v>18</v>
      </c>
      <c r="B65" s="58">
        <v>80000</v>
      </c>
      <c r="C65" s="58"/>
      <c r="D65" s="58"/>
      <c r="E65" s="63">
        <v>1</v>
      </c>
      <c r="F65" s="67"/>
      <c r="G65" s="67"/>
    </row>
    <row r="66" spans="1:7" x14ac:dyDescent="0.25">
      <c r="A66" s="58" t="s">
        <v>20</v>
      </c>
      <c r="B66" s="58">
        <v>75000</v>
      </c>
      <c r="C66" s="58"/>
      <c r="D66" s="58"/>
      <c r="E66" s="63">
        <v>1</v>
      </c>
      <c r="F66" s="67"/>
      <c r="G66" s="67"/>
    </row>
    <row r="67" spans="1:7" x14ac:dyDescent="0.25">
      <c r="A67" s="58" t="s">
        <v>22</v>
      </c>
      <c r="B67" s="58">
        <v>55000</v>
      </c>
      <c r="C67" s="58"/>
      <c r="D67" s="58"/>
      <c r="E67" s="63">
        <v>0</v>
      </c>
      <c r="F67" s="67"/>
      <c r="G67" s="67"/>
    </row>
    <row r="68" spans="1:7" x14ac:dyDescent="0.25">
      <c r="A68" s="58" t="s">
        <v>15</v>
      </c>
      <c r="B68" s="58">
        <v>50000</v>
      </c>
      <c r="C68" s="58"/>
      <c r="D68" s="58"/>
      <c r="E68" s="63">
        <v>3</v>
      </c>
      <c r="F68" s="67"/>
      <c r="G68" s="67"/>
    </row>
    <row r="69" spans="1:7" x14ac:dyDescent="0.25">
      <c r="A69" s="58" t="s">
        <v>17</v>
      </c>
      <c r="B69" s="58">
        <v>70000</v>
      </c>
      <c r="C69" s="58"/>
      <c r="D69" s="58"/>
      <c r="E69" s="63">
        <v>2</v>
      </c>
      <c r="F69" s="67"/>
      <c r="G69" s="67"/>
    </row>
    <row r="70" spans="1:7" x14ac:dyDescent="0.25">
      <c r="A70" s="58" t="s">
        <v>21</v>
      </c>
      <c r="B70" s="58">
        <v>45000</v>
      </c>
      <c r="C70" s="58"/>
      <c r="D70" s="58"/>
      <c r="E70" s="63">
        <v>4</v>
      </c>
      <c r="F70" s="67"/>
      <c r="G70" s="67"/>
    </row>
    <row r="71" spans="1:7" x14ac:dyDescent="0.25">
      <c r="A71" s="58" t="s">
        <v>15</v>
      </c>
      <c r="B71" s="58">
        <v>50000</v>
      </c>
      <c r="C71" s="58"/>
      <c r="D71" s="58"/>
      <c r="E71" s="63">
        <v>1</v>
      </c>
      <c r="F71" s="67"/>
      <c r="G71" s="67"/>
    </row>
    <row r="72" spans="1:7" x14ac:dyDescent="0.25">
      <c r="A72" s="58" t="s">
        <v>20</v>
      </c>
      <c r="B72" s="58">
        <v>75000</v>
      </c>
      <c r="C72" s="58"/>
      <c r="D72" s="58"/>
      <c r="E72" s="63">
        <v>1</v>
      </c>
      <c r="F72" s="67"/>
      <c r="G72" s="67"/>
    </row>
    <row r="73" spans="1:7" x14ac:dyDescent="0.25">
      <c r="A73" s="58" t="s">
        <v>20</v>
      </c>
      <c r="B73" s="58">
        <v>75000</v>
      </c>
      <c r="C73" s="58"/>
      <c r="D73" s="58"/>
      <c r="E73" s="63">
        <v>0</v>
      </c>
      <c r="F73" s="67"/>
      <c r="G73" s="67"/>
    </row>
    <row r="74" spans="1:7" x14ac:dyDescent="0.25">
      <c r="A74" s="58" t="s">
        <v>22</v>
      </c>
      <c r="B74" s="58">
        <v>55000</v>
      </c>
      <c r="C74" s="58"/>
      <c r="D74" s="58"/>
      <c r="E74" s="63">
        <v>6</v>
      </c>
      <c r="F74" s="67"/>
      <c r="G74" s="67"/>
    </row>
    <row r="75" spans="1:7" x14ac:dyDescent="0.25">
      <c r="A75" s="58" t="s">
        <v>20</v>
      </c>
      <c r="B75" s="58">
        <v>75000</v>
      </c>
      <c r="C75" s="58"/>
      <c r="D75" s="58"/>
      <c r="E75" s="63">
        <v>4</v>
      </c>
      <c r="F75" s="67"/>
      <c r="G75" s="67"/>
    </row>
    <row r="76" spans="1:7" x14ac:dyDescent="0.25">
      <c r="A76" s="58" t="s">
        <v>17</v>
      </c>
      <c r="B76" s="58">
        <v>70000</v>
      </c>
      <c r="C76" s="58"/>
      <c r="D76" s="58"/>
      <c r="E76" s="63">
        <v>1</v>
      </c>
      <c r="F76" s="67"/>
      <c r="G76" s="67"/>
    </row>
    <row r="77" spans="1:7" x14ac:dyDescent="0.25">
      <c r="A77" s="58" t="s">
        <v>16</v>
      </c>
      <c r="B77" s="58">
        <v>60000</v>
      </c>
      <c r="C77" s="58"/>
      <c r="D77" s="58"/>
      <c r="E77" s="63">
        <v>1</v>
      </c>
      <c r="F77" s="67"/>
      <c r="G77" s="67"/>
    </row>
    <row r="78" spans="1:7" x14ac:dyDescent="0.25">
      <c r="A78" s="58" t="s">
        <v>14</v>
      </c>
      <c r="B78" s="58">
        <v>35000</v>
      </c>
      <c r="C78" s="58"/>
      <c r="D78" s="58"/>
      <c r="E78" s="63">
        <v>5</v>
      </c>
      <c r="F78" s="67"/>
      <c r="G78" s="67"/>
    </row>
    <row r="79" spans="1:7" x14ac:dyDescent="0.25">
      <c r="A79" s="58" t="s">
        <v>14</v>
      </c>
      <c r="B79" s="58">
        <v>35000</v>
      </c>
      <c r="C79" s="58"/>
      <c r="D79" s="58"/>
      <c r="E79" s="63">
        <v>2</v>
      </c>
      <c r="F79" s="67"/>
      <c r="G79" s="67"/>
    </row>
    <row r="80" spans="1:7" x14ac:dyDescent="0.25">
      <c r="A80" s="58" t="s">
        <v>19</v>
      </c>
      <c r="B80" s="58">
        <v>40000</v>
      </c>
      <c r="C80" s="58"/>
      <c r="D80" s="58"/>
      <c r="E80" s="63">
        <v>0</v>
      </c>
      <c r="F80" s="67"/>
      <c r="G80" s="67"/>
    </row>
    <row r="81" spans="1:7" x14ac:dyDescent="0.25">
      <c r="A81" s="58" t="s">
        <v>16</v>
      </c>
      <c r="B81" s="58">
        <v>60000</v>
      </c>
      <c r="C81" s="58"/>
      <c r="D81" s="58"/>
      <c r="E81" s="63">
        <v>5</v>
      </c>
      <c r="F81" s="67"/>
      <c r="G81" s="67"/>
    </row>
    <row r="82" spans="1:7" x14ac:dyDescent="0.25">
      <c r="A82" s="58" t="s">
        <v>18</v>
      </c>
      <c r="B82" s="58">
        <v>80000</v>
      </c>
      <c r="C82" s="58"/>
      <c r="D82" s="58"/>
      <c r="E82" s="63">
        <v>2</v>
      </c>
      <c r="F82" s="67"/>
      <c r="G82" s="67"/>
    </row>
    <row r="83" spans="1:7" x14ac:dyDescent="0.25">
      <c r="A83" s="58" t="s">
        <v>22</v>
      </c>
      <c r="B83" s="58">
        <v>55000</v>
      </c>
      <c r="C83" s="58"/>
      <c r="D83" s="58"/>
      <c r="E83" s="63">
        <v>0</v>
      </c>
      <c r="F83" s="67"/>
      <c r="G83" s="67"/>
    </row>
    <row r="84" spans="1:7" x14ac:dyDescent="0.25">
      <c r="A84" s="58" t="s">
        <v>23</v>
      </c>
      <c r="B84" s="58">
        <v>65000</v>
      </c>
      <c r="C84" s="58"/>
      <c r="D84" s="58"/>
      <c r="E84" s="63">
        <v>1</v>
      </c>
      <c r="F84" s="67"/>
      <c r="G84" s="67"/>
    </row>
    <row r="85" spans="1:7" x14ac:dyDescent="0.25">
      <c r="A85" s="58" t="s">
        <v>15</v>
      </c>
      <c r="B85" s="58">
        <v>40000</v>
      </c>
      <c r="C85" s="58"/>
      <c r="D85" s="58"/>
      <c r="E85" s="63">
        <v>5</v>
      </c>
      <c r="F85" s="67"/>
      <c r="G85" s="67"/>
    </row>
    <row r="86" spans="1:7" x14ac:dyDescent="0.25">
      <c r="A86" s="58" t="s">
        <v>16</v>
      </c>
      <c r="B86" s="58">
        <v>60000</v>
      </c>
      <c r="C86" s="58"/>
      <c r="D86" s="58"/>
      <c r="E86" s="63">
        <v>3</v>
      </c>
      <c r="F86" s="67"/>
      <c r="G86" s="67"/>
    </row>
    <row r="87" spans="1:7" x14ac:dyDescent="0.25">
      <c r="A87" s="58" t="s">
        <v>14</v>
      </c>
      <c r="B87" s="58">
        <v>35000</v>
      </c>
      <c r="C87" s="58"/>
      <c r="D87" s="58"/>
      <c r="E87" s="63">
        <v>5</v>
      </c>
      <c r="F87" s="67"/>
      <c r="G87" s="67"/>
    </row>
    <row r="88" spans="1:7" x14ac:dyDescent="0.25">
      <c r="A88" s="58" t="s">
        <v>16</v>
      </c>
      <c r="B88" s="58">
        <v>60000</v>
      </c>
      <c r="C88" s="58"/>
      <c r="D88" s="58"/>
      <c r="E88" s="63">
        <v>2</v>
      </c>
      <c r="F88" s="67"/>
      <c r="G88" s="67"/>
    </row>
    <row r="89" spans="1:7" x14ac:dyDescent="0.25">
      <c r="A89" s="58" t="s">
        <v>21</v>
      </c>
      <c r="B89" s="58">
        <v>45000</v>
      </c>
      <c r="C89" s="58"/>
      <c r="D89" s="58"/>
      <c r="E89" s="63">
        <v>2</v>
      </c>
      <c r="F89" s="67"/>
      <c r="G89" s="67"/>
    </row>
    <row r="90" spans="1:7" x14ac:dyDescent="0.25">
      <c r="A90" s="58" t="s">
        <v>21</v>
      </c>
      <c r="B90" s="58">
        <v>45000</v>
      </c>
      <c r="C90" s="58"/>
      <c r="D90" s="58"/>
      <c r="E90" s="63">
        <v>5</v>
      </c>
      <c r="F90" s="67"/>
      <c r="G90" s="67"/>
    </row>
    <row r="91" spans="1:7" x14ac:dyDescent="0.25">
      <c r="A91" s="58" t="s">
        <v>19</v>
      </c>
      <c r="B91" s="58">
        <v>40000</v>
      </c>
      <c r="C91" s="58"/>
      <c r="D91" s="58"/>
      <c r="E91" s="63">
        <v>3</v>
      </c>
      <c r="F91" s="67"/>
      <c r="G91" s="67"/>
    </row>
    <row r="92" spans="1:7" x14ac:dyDescent="0.25">
      <c r="A92" s="58" t="s">
        <v>18</v>
      </c>
      <c r="B92" s="58">
        <v>80000</v>
      </c>
      <c r="C92" s="58"/>
      <c r="D92" s="58"/>
      <c r="E92" s="63">
        <v>0</v>
      </c>
      <c r="F92" s="67"/>
      <c r="G92" s="67"/>
    </row>
    <row r="93" spans="1:7" x14ac:dyDescent="0.25">
      <c r="A93" s="58" t="s">
        <v>14</v>
      </c>
      <c r="B93" s="58">
        <v>35000</v>
      </c>
      <c r="C93" s="58"/>
      <c r="D93" s="58"/>
      <c r="E93" s="63">
        <v>6</v>
      </c>
      <c r="F93" s="67"/>
      <c r="G93" s="67"/>
    </row>
    <row r="94" spans="1:7" x14ac:dyDescent="0.25">
      <c r="A94" s="58" t="s">
        <v>23</v>
      </c>
      <c r="B94" s="58">
        <v>65000</v>
      </c>
      <c r="C94" s="58"/>
      <c r="D94" s="58"/>
      <c r="E94" s="63">
        <v>1</v>
      </c>
      <c r="F94" s="67"/>
      <c r="G94" s="67"/>
    </row>
    <row r="95" spans="1:7" x14ac:dyDescent="0.25">
      <c r="A95" s="58" t="s">
        <v>16</v>
      </c>
      <c r="B95" s="58">
        <v>60000</v>
      </c>
      <c r="C95" s="58"/>
      <c r="D95" s="58"/>
      <c r="E95" s="63">
        <v>5</v>
      </c>
      <c r="F95" s="67"/>
      <c r="G95" s="67"/>
    </row>
    <row r="96" spans="1:7" x14ac:dyDescent="0.25">
      <c r="A96" s="58" t="s">
        <v>22</v>
      </c>
      <c r="B96" s="58">
        <v>55000</v>
      </c>
      <c r="C96" s="58"/>
      <c r="D96" s="58"/>
      <c r="E96" s="63">
        <v>6</v>
      </c>
      <c r="F96" s="67"/>
      <c r="G96" s="67"/>
    </row>
    <row r="97" spans="1:7" x14ac:dyDescent="0.25">
      <c r="A97" s="58" t="s">
        <v>14</v>
      </c>
      <c r="B97" s="58">
        <v>35000</v>
      </c>
      <c r="C97" s="58"/>
      <c r="D97" s="58"/>
      <c r="E97" s="63">
        <v>6</v>
      </c>
      <c r="F97" s="67"/>
      <c r="G97" s="67"/>
    </row>
    <row r="98" spans="1:7" x14ac:dyDescent="0.25">
      <c r="A98" s="58" t="s">
        <v>19</v>
      </c>
      <c r="B98" s="58">
        <v>40000</v>
      </c>
      <c r="C98" s="58"/>
      <c r="D98" s="58"/>
      <c r="E98" s="63">
        <v>6</v>
      </c>
      <c r="F98" s="67"/>
      <c r="G98" s="67"/>
    </row>
    <row r="99" spans="1:7" x14ac:dyDescent="0.25">
      <c r="A99" s="58" t="s">
        <v>20</v>
      </c>
      <c r="B99" s="58">
        <v>75000</v>
      </c>
      <c r="C99" s="58"/>
      <c r="D99" s="58"/>
      <c r="E99" s="63">
        <v>1</v>
      </c>
      <c r="F99" s="67"/>
      <c r="G99" s="67"/>
    </row>
    <row r="100" spans="1:7" x14ac:dyDescent="0.25">
      <c r="A100" s="58" t="s">
        <v>22</v>
      </c>
      <c r="B100" s="58">
        <v>55000</v>
      </c>
      <c r="C100" s="58"/>
      <c r="D100" s="58"/>
      <c r="E100" s="63">
        <v>3</v>
      </c>
      <c r="F100" s="67"/>
      <c r="G100" s="67"/>
    </row>
    <row r="101" spans="1:7" x14ac:dyDescent="0.25">
      <c r="A101" s="59" t="s">
        <v>19</v>
      </c>
      <c r="B101" s="59">
        <v>40000</v>
      </c>
      <c r="C101" s="59"/>
      <c r="D101" s="59"/>
      <c r="E101" s="64">
        <v>5</v>
      </c>
      <c r="F101" s="68"/>
      <c r="G101" s="6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pane ySplit="1" topLeftCell="A85" activePane="bottomLeft" state="frozen"/>
      <selection pane="bottomLeft" activeCell="C103" sqref="C103"/>
    </sheetView>
  </sheetViews>
  <sheetFormatPr defaultRowHeight="15" x14ac:dyDescent="0.25"/>
  <cols>
    <col min="1" max="1" width="7.7109375" style="1" bestFit="1" customWidth="1"/>
    <col min="2" max="2" width="9.140625" style="1"/>
    <col min="3" max="3" width="13.140625" style="2" bestFit="1" customWidth="1"/>
    <col min="4" max="4" width="14.7109375" style="1" customWidth="1"/>
    <col min="5" max="5" width="26.5703125" style="1" customWidth="1"/>
    <col min="6" max="6" width="22.5703125" style="1" bestFit="1" customWidth="1"/>
    <col min="7" max="7" width="16.42578125" style="1" customWidth="1"/>
    <col min="8" max="8" width="19.140625" style="3" bestFit="1" customWidth="1"/>
    <col min="9" max="16384" width="9.140625" style="1"/>
  </cols>
  <sheetData>
    <row r="1" spans="1:8" ht="75" x14ac:dyDescent="0.25">
      <c r="A1" s="5" t="s">
        <v>0</v>
      </c>
      <c r="B1" s="6" t="s">
        <v>13</v>
      </c>
      <c r="C1" s="7" t="s">
        <v>25</v>
      </c>
      <c r="D1" s="6" t="s">
        <v>1</v>
      </c>
      <c r="E1" s="6" t="s">
        <v>2</v>
      </c>
      <c r="F1" s="7" t="s">
        <v>36</v>
      </c>
      <c r="G1" s="6" t="s">
        <v>3</v>
      </c>
      <c r="H1" s="7" t="s">
        <v>38</v>
      </c>
    </row>
    <row r="2" spans="1:8" x14ac:dyDescent="0.25">
      <c r="A2" s="19" t="s">
        <v>4</v>
      </c>
      <c r="B2" s="19">
        <v>11225</v>
      </c>
      <c r="C2" s="20" t="s">
        <v>21</v>
      </c>
      <c r="D2" s="21" t="s">
        <v>7</v>
      </c>
      <c r="E2" s="21" t="s">
        <v>5</v>
      </c>
      <c r="F2" s="21">
        <v>3</v>
      </c>
      <c r="G2" s="21" t="s">
        <v>5</v>
      </c>
      <c r="H2" s="20">
        <v>45000</v>
      </c>
    </row>
    <row r="3" spans="1:8" x14ac:dyDescent="0.25">
      <c r="A3" s="12" t="s">
        <v>6</v>
      </c>
      <c r="B3" s="12">
        <v>11201</v>
      </c>
      <c r="C3" s="13" t="s">
        <v>22</v>
      </c>
      <c r="D3" s="14" t="s">
        <v>5</v>
      </c>
      <c r="E3" s="14" t="s">
        <v>5</v>
      </c>
      <c r="F3" s="14">
        <v>1</v>
      </c>
      <c r="G3" s="14" t="s">
        <v>5</v>
      </c>
      <c r="H3" s="13">
        <v>55000</v>
      </c>
    </row>
    <row r="4" spans="1:8" x14ac:dyDescent="0.25">
      <c r="A4" s="12" t="s">
        <v>6</v>
      </c>
      <c r="B4" s="12">
        <v>11201</v>
      </c>
      <c r="C4" s="13" t="s">
        <v>17</v>
      </c>
      <c r="D4" s="14" t="s">
        <v>7</v>
      </c>
      <c r="E4" s="14" t="s">
        <v>5</v>
      </c>
      <c r="F4" s="14">
        <v>0</v>
      </c>
      <c r="G4" s="14" t="s">
        <v>5</v>
      </c>
      <c r="H4" s="13">
        <v>70000</v>
      </c>
    </row>
    <row r="5" spans="1:8" x14ac:dyDescent="0.25">
      <c r="A5" s="12" t="s">
        <v>6</v>
      </c>
      <c r="B5" s="12">
        <v>11225</v>
      </c>
      <c r="C5" s="13" t="s">
        <v>22</v>
      </c>
      <c r="D5" s="14" t="s">
        <v>5</v>
      </c>
      <c r="E5" s="14" t="s">
        <v>5</v>
      </c>
      <c r="F5" s="14">
        <v>1</v>
      </c>
      <c r="G5" s="14" t="s">
        <v>5</v>
      </c>
      <c r="H5" s="13">
        <v>55000</v>
      </c>
    </row>
    <row r="6" spans="1:8" x14ac:dyDescent="0.25">
      <c r="A6" s="12" t="s">
        <v>4</v>
      </c>
      <c r="B6" s="12">
        <v>11201</v>
      </c>
      <c r="C6" s="13" t="s">
        <v>18</v>
      </c>
      <c r="D6" s="14" t="s">
        <v>5</v>
      </c>
      <c r="E6" s="14" t="s">
        <v>5</v>
      </c>
      <c r="F6" s="14">
        <v>1</v>
      </c>
      <c r="G6" s="14" t="s">
        <v>5</v>
      </c>
      <c r="H6" s="13">
        <v>80000</v>
      </c>
    </row>
    <row r="7" spans="1:8" x14ac:dyDescent="0.25">
      <c r="A7" s="12" t="s">
        <v>6</v>
      </c>
      <c r="B7" s="12">
        <v>11225</v>
      </c>
      <c r="C7" s="13" t="s">
        <v>22</v>
      </c>
      <c r="D7" s="14" t="s">
        <v>5</v>
      </c>
      <c r="E7" s="14" t="s">
        <v>5</v>
      </c>
      <c r="F7" s="14">
        <v>1</v>
      </c>
      <c r="G7" s="14" t="s">
        <v>5</v>
      </c>
      <c r="H7" s="13">
        <v>55000</v>
      </c>
    </row>
    <row r="8" spans="1:8" x14ac:dyDescent="0.25">
      <c r="A8" s="12" t="s">
        <v>4</v>
      </c>
      <c r="B8" s="12">
        <v>11201</v>
      </c>
      <c r="C8" s="13" t="s">
        <v>20</v>
      </c>
      <c r="D8" s="14" t="s">
        <v>5</v>
      </c>
      <c r="E8" s="14" t="s">
        <v>5</v>
      </c>
      <c r="F8" s="14">
        <v>0</v>
      </c>
      <c r="G8" s="14" t="s">
        <v>5</v>
      </c>
      <c r="H8" s="13">
        <v>75000</v>
      </c>
    </row>
    <row r="9" spans="1:8" x14ac:dyDescent="0.25">
      <c r="A9" s="12" t="s">
        <v>6</v>
      </c>
      <c r="B9" s="12">
        <v>11201</v>
      </c>
      <c r="C9" s="13" t="s">
        <v>16</v>
      </c>
      <c r="D9" s="14" t="s">
        <v>5</v>
      </c>
      <c r="E9" s="14" t="s">
        <v>5</v>
      </c>
      <c r="F9" s="14">
        <v>5</v>
      </c>
      <c r="G9" s="14" t="s">
        <v>5</v>
      </c>
      <c r="H9" s="13">
        <v>60000</v>
      </c>
    </row>
    <row r="10" spans="1:8" x14ac:dyDescent="0.25">
      <c r="A10" s="12" t="s">
        <v>6</v>
      </c>
      <c r="B10" s="12">
        <v>11225</v>
      </c>
      <c r="C10" s="13" t="s">
        <v>20</v>
      </c>
      <c r="D10" s="14" t="s">
        <v>5</v>
      </c>
      <c r="E10" s="14" t="s">
        <v>5</v>
      </c>
      <c r="F10" s="14">
        <v>1</v>
      </c>
      <c r="G10" s="14" t="s">
        <v>5</v>
      </c>
      <c r="H10" s="13">
        <v>75000</v>
      </c>
    </row>
    <row r="11" spans="1:8" x14ac:dyDescent="0.25">
      <c r="A11" s="12" t="s">
        <v>4</v>
      </c>
      <c r="B11" s="12">
        <v>11225</v>
      </c>
      <c r="C11" s="13" t="s">
        <v>14</v>
      </c>
      <c r="D11" s="14" t="s">
        <v>5</v>
      </c>
      <c r="E11" s="14" t="s">
        <v>5</v>
      </c>
      <c r="F11" s="14">
        <v>5</v>
      </c>
      <c r="G11" s="14" t="s">
        <v>7</v>
      </c>
      <c r="H11" s="13">
        <v>35000</v>
      </c>
    </row>
    <row r="12" spans="1:8" x14ac:dyDescent="0.25">
      <c r="A12" s="12" t="s">
        <v>6</v>
      </c>
      <c r="B12" s="12">
        <v>11201</v>
      </c>
      <c r="C12" s="13" t="s">
        <v>17</v>
      </c>
      <c r="D12" s="14" t="s">
        <v>5</v>
      </c>
      <c r="E12" s="14" t="s">
        <v>5</v>
      </c>
      <c r="F12" s="14">
        <v>1</v>
      </c>
      <c r="G12" s="14" t="s">
        <v>5</v>
      </c>
      <c r="H12" s="13">
        <v>70000</v>
      </c>
    </row>
    <row r="13" spans="1:8" x14ac:dyDescent="0.25">
      <c r="A13" s="12" t="s">
        <v>6</v>
      </c>
      <c r="B13" s="12">
        <v>11225</v>
      </c>
      <c r="C13" s="13" t="s">
        <v>16</v>
      </c>
      <c r="D13" s="14" t="s">
        <v>5</v>
      </c>
      <c r="E13" s="14" t="s">
        <v>5</v>
      </c>
      <c r="F13" s="14">
        <v>5</v>
      </c>
      <c r="G13" s="14" t="s">
        <v>7</v>
      </c>
      <c r="H13" s="13">
        <v>60000</v>
      </c>
    </row>
    <row r="14" spans="1:8" x14ac:dyDescent="0.25">
      <c r="A14" s="12" t="s">
        <v>4</v>
      </c>
      <c r="B14" s="12">
        <v>11201</v>
      </c>
      <c r="C14" s="13" t="s">
        <v>20</v>
      </c>
      <c r="D14" s="14" t="s">
        <v>5</v>
      </c>
      <c r="E14" s="14" t="s">
        <v>5</v>
      </c>
      <c r="F14" s="14">
        <v>1</v>
      </c>
      <c r="G14" s="14" t="s">
        <v>5</v>
      </c>
      <c r="H14" s="13">
        <v>75000</v>
      </c>
    </row>
    <row r="15" spans="1:8" x14ac:dyDescent="0.25">
      <c r="A15" s="12" t="s">
        <v>6</v>
      </c>
      <c r="B15" s="12">
        <v>11225</v>
      </c>
      <c r="C15" s="13" t="s">
        <v>20</v>
      </c>
      <c r="D15" s="14" t="s">
        <v>5</v>
      </c>
      <c r="E15" s="14" t="s">
        <v>5</v>
      </c>
      <c r="F15" s="14">
        <v>1</v>
      </c>
      <c r="G15" s="14" t="s">
        <v>5</v>
      </c>
      <c r="H15" s="13">
        <v>75000</v>
      </c>
    </row>
    <row r="16" spans="1:8" x14ac:dyDescent="0.25">
      <c r="A16" s="12" t="s">
        <v>6</v>
      </c>
      <c r="B16" s="12">
        <v>11225</v>
      </c>
      <c r="C16" s="13" t="s">
        <v>15</v>
      </c>
      <c r="D16" s="14" t="s">
        <v>5</v>
      </c>
      <c r="E16" s="14" t="s">
        <v>5</v>
      </c>
      <c r="F16" s="14">
        <v>1</v>
      </c>
      <c r="G16" s="14" t="s">
        <v>5</v>
      </c>
      <c r="H16" s="13">
        <v>50000</v>
      </c>
    </row>
    <row r="17" spans="1:8" x14ac:dyDescent="0.25">
      <c r="A17" s="12" t="s">
        <v>4</v>
      </c>
      <c r="B17" s="12">
        <v>11201</v>
      </c>
      <c r="C17" s="13" t="s">
        <v>19</v>
      </c>
      <c r="D17" s="14" t="s">
        <v>5</v>
      </c>
      <c r="E17" s="14" t="s">
        <v>5</v>
      </c>
      <c r="F17" s="14">
        <v>3</v>
      </c>
      <c r="G17" s="14" t="s">
        <v>5</v>
      </c>
      <c r="H17" s="13">
        <v>40000</v>
      </c>
    </row>
    <row r="18" spans="1:8" x14ac:dyDescent="0.25">
      <c r="A18" s="12" t="s">
        <v>6</v>
      </c>
      <c r="B18" s="12">
        <v>11201</v>
      </c>
      <c r="C18" s="13" t="s">
        <v>20</v>
      </c>
      <c r="D18" s="14" t="s">
        <v>5</v>
      </c>
      <c r="E18" s="14" t="s">
        <v>5</v>
      </c>
      <c r="F18" s="14">
        <v>1</v>
      </c>
      <c r="G18" s="14" t="s">
        <v>5</v>
      </c>
      <c r="H18" s="13">
        <v>75000</v>
      </c>
    </row>
    <row r="19" spans="1:8" x14ac:dyDescent="0.25">
      <c r="A19" s="12" t="s">
        <v>6</v>
      </c>
      <c r="B19" s="12">
        <v>11225</v>
      </c>
      <c r="C19" s="13" t="s">
        <v>15</v>
      </c>
      <c r="D19" s="14" t="s">
        <v>7</v>
      </c>
      <c r="E19" s="14" t="s">
        <v>5</v>
      </c>
      <c r="F19" s="14">
        <v>3</v>
      </c>
      <c r="G19" s="14" t="s">
        <v>5</v>
      </c>
      <c r="H19" s="13">
        <v>50000</v>
      </c>
    </row>
    <row r="20" spans="1:8" x14ac:dyDescent="0.25">
      <c r="A20" s="12" t="s">
        <v>6</v>
      </c>
      <c r="B20" s="12">
        <v>11225</v>
      </c>
      <c r="C20" s="13" t="s">
        <v>19</v>
      </c>
      <c r="D20" s="14" t="s">
        <v>5</v>
      </c>
      <c r="E20" s="14" t="s">
        <v>5</v>
      </c>
      <c r="F20" s="14">
        <v>1</v>
      </c>
      <c r="G20" s="14" t="s">
        <v>5</v>
      </c>
      <c r="H20" s="13">
        <v>40000</v>
      </c>
    </row>
    <row r="21" spans="1:8" x14ac:dyDescent="0.25">
      <c r="A21" s="12" t="s">
        <v>4</v>
      </c>
      <c r="B21" s="12">
        <v>11225</v>
      </c>
      <c r="C21" s="13" t="s">
        <v>15</v>
      </c>
      <c r="D21" s="14" t="s">
        <v>5</v>
      </c>
      <c r="E21" s="14" t="s">
        <v>5</v>
      </c>
      <c r="F21" s="14">
        <v>6</v>
      </c>
      <c r="G21" s="14" t="s">
        <v>5</v>
      </c>
      <c r="H21" s="13">
        <v>50000</v>
      </c>
    </row>
    <row r="22" spans="1:8" x14ac:dyDescent="0.25">
      <c r="A22" s="12" t="s">
        <v>6</v>
      </c>
      <c r="B22" s="12">
        <v>11225</v>
      </c>
      <c r="C22" s="13" t="s">
        <v>22</v>
      </c>
      <c r="D22" s="14" t="s">
        <v>5</v>
      </c>
      <c r="E22" s="14" t="s">
        <v>5</v>
      </c>
      <c r="F22" s="14">
        <v>7</v>
      </c>
      <c r="G22" s="14" t="s">
        <v>5</v>
      </c>
      <c r="H22" s="13">
        <v>55000</v>
      </c>
    </row>
    <row r="23" spans="1:8" x14ac:dyDescent="0.25">
      <c r="A23" s="12" t="s">
        <v>4</v>
      </c>
      <c r="B23" s="12">
        <v>11201</v>
      </c>
      <c r="C23" s="13" t="s">
        <v>16</v>
      </c>
      <c r="D23" s="14" t="s">
        <v>5</v>
      </c>
      <c r="E23" s="14" t="s">
        <v>5</v>
      </c>
      <c r="F23" s="14">
        <v>5</v>
      </c>
      <c r="G23" s="14" t="s">
        <v>5</v>
      </c>
      <c r="H23" s="13">
        <v>60000</v>
      </c>
    </row>
    <row r="24" spans="1:8" x14ac:dyDescent="0.25">
      <c r="A24" s="12" t="s">
        <v>6</v>
      </c>
      <c r="B24" s="12">
        <v>11225</v>
      </c>
      <c r="C24" s="13" t="s">
        <v>22</v>
      </c>
      <c r="D24" s="14" t="s">
        <v>5</v>
      </c>
      <c r="E24" s="14" t="s">
        <v>5</v>
      </c>
      <c r="F24" s="14">
        <v>4</v>
      </c>
      <c r="G24" s="14" t="s">
        <v>5</v>
      </c>
      <c r="H24" s="13">
        <v>55000</v>
      </c>
    </row>
    <row r="25" spans="1:8" x14ac:dyDescent="0.25">
      <c r="A25" s="12" t="s">
        <v>6</v>
      </c>
      <c r="B25" s="12">
        <v>11201</v>
      </c>
      <c r="C25" s="13" t="s">
        <v>18</v>
      </c>
      <c r="D25" s="14" t="s">
        <v>5</v>
      </c>
      <c r="E25" s="14" t="s">
        <v>5</v>
      </c>
      <c r="F25" s="14">
        <v>0</v>
      </c>
      <c r="G25" s="14" t="s">
        <v>5</v>
      </c>
      <c r="H25" s="13">
        <v>80000</v>
      </c>
    </row>
    <row r="26" spans="1:8" x14ac:dyDescent="0.25">
      <c r="A26" s="12" t="s">
        <v>4</v>
      </c>
      <c r="B26" s="12">
        <v>11201</v>
      </c>
      <c r="C26" s="13" t="s">
        <v>17</v>
      </c>
      <c r="D26" s="14" t="s">
        <v>5</v>
      </c>
      <c r="E26" s="14" t="s">
        <v>5</v>
      </c>
      <c r="F26" s="14">
        <v>0</v>
      </c>
      <c r="G26" s="14" t="s">
        <v>5</v>
      </c>
      <c r="H26" s="13">
        <v>70000</v>
      </c>
    </row>
    <row r="27" spans="1:8" x14ac:dyDescent="0.25">
      <c r="A27" s="12" t="s">
        <v>6</v>
      </c>
      <c r="B27" s="12">
        <v>11225</v>
      </c>
      <c r="C27" s="13" t="s">
        <v>18</v>
      </c>
      <c r="D27" s="14" t="s">
        <v>5</v>
      </c>
      <c r="E27" s="14" t="s">
        <v>5</v>
      </c>
      <c r="F27" s="14">
        <v>1</v>
      </c>
      <c r="G27" s="14" t="s">
        <v>5</v>
      </c>
      <c r="H27" s="13">
        <v>80000</v>
      </c>
    </row>
    <row r="28" spans="1:8" x14ac:dyDescent="0.25">
      <c r="A28" s="12" t="s">
        <v>6</v>
      </c>
      <c r="B28" s="12">
        <v>11201</v>
      </c>
      <c r="C28" s="13" t="s">
        <v>20</v>
      </c>
      <c r="D28" s="14" t="s">
        <v>5</v>
      </c>
      <c r="E28" s="14" t="s">
        <v>5</v>
      </c>
      <c r="F28" s="14">
        <v>2</v>
      </c>
      <c r="G28" s="14" t="s">
        <v>5</v>
      </c>
      <c r="H28" s="13">
        <v>75000</v>
      </c>
    </row>
    <row r="29" spans="1:8" x14ac:dyDescent="0.25">
      <c r="A29" s="12" t="s">
        <v>6</v>
      </c>
      <c r="B29" s="12">
        <v>11201</v>
      </c>
      <c r="C29" s="13" t="s">
        <v>16</v>
      </c>
      <c r="D29" s="14" t="s">
        <v>5</v>
      </c>
      <c r="E29" s="14" t="s">
        <v>5</v>
      </c>
      <c r="F29" s="14">
        <v>6</v>
      </c>
      <c r="G29" s="14" t="s">
        <v>5</v>
      </c>
      <c r="H29" s="13">
        <v>60000</v>
      </c>
    </row>
    <row r="30" spans="1:8" x14ac:dyDescent="0.25">
      <c r="A30" s="12" t="s">
        <v>6</v>
      </c>
      <c r="B30" s="12">
        <v>11225</v>
      </c>
      <c r="C30" s="13" t="s">
        <v>23</v>
      </c>
      <c r="D30" s="14" t="s">
        <v>5</v>
      </c>
      <c r="E30" s="14" t="s">
        <v>5</v>
      </c>
      <c r="F30" s="14">
        <v>4</v>
      </c>
      <c r="G30" s="14" t="s">
        <v>5</v>
      </c>
      <c r="H30" s="13">
        <v>65000</v>
      </c>
    </row>
    <row r="31" spans="1:8" x14ac:dyDescent="0.25">
      <c r="A31" s="12" t="s">
        <v>6</v>
      </c>
      <c r="B31" s="12">
        <v>11201</v>
      </c>
      <c r="C31" s="13" t="s">
        <v>15</v>
      </c>
      <c r="D31" s="14" t="s">
        <v>7</v>
      </c>
      <c r="E31" s="14" t="s">
        <v>5</v>
      </c>
      <c r="F31" s="14">
        <v>0</v>
      </c>
      <c r="G31" s="14" t="s">
        <v>5</v>
      </c>
      <c r="H31" s="13">
        <v>50000</v>
      </c>
    </row>
    <row r="32" spans="1:8" x14ac:dyDescent="0.25">
      <c r="A32" s="12" t="s">
        <v>6</v>
      </c>
      <c r="B32" s="12">
        <v>11225</v>
      </c>
      <c r="C32" s="13" t="s">
        <v>21</v>
      </c>
      <c r="D32" s="14" t="s">
        <v>5</v>
      </c>
      <c r="E32" s="14" t="s">
        <v>5</v>
      </c>
      <c r="F32" s="14">
        <v>3</v>
      </c>
      <c r="G32" s="14" t="s">
        <v>5</v>
      </c>
      <c r="H32" s="13">
        <v>45000</v>
      </c>
    </row>
    <row r="33" spans="1:8" x14ac:dyDescent="0.25">
      <c r="A33" s="12" t="s">
        <v>4</v>
      </c>
      <c r="B33" s="12">
        <v>11225</v>
      </c>
      <c r="C33" s="13" t="s">
        <v>14</v>
      </c>
      <c r="D33" s="14" t="s">
        <v>5</v>
      </c>
      <c r="E33" s="14" t="s">
        <v>5</v>
      </c>
      <c r="F33" s="14">
        <v>6</v>
      </c>
      <c r="G33" s="14" t="s">
        <v>5</v>
      </c>
      <c r="H33" s="13">
        <v>35000</v>
      </c>
    </row>
    <row r="34" spans="1:8" x14ac:dyDescent="0.25">
      <c r="A34" s="12" t="s">
        <v>4</v>
      </c>
      <c r="B34" s="12">
        <v>11201</v>
      </c>
      <c r="C34" s="13" t="s">
        <v>18</v>
      </c>
      <c r="D34" s="14" t="s">
        <v>5</v>
      </c>
      <c r="E34" s="14" t="s">
        <v>5</v>
      </c>
      <c r="F34" s="14">
        <v>2</v>
      </c>
      <c r="G34" s="14" t="s">
        <v>5</v>
      </c>
      <c r="H34" s="13">
        <v>80000</v>
      </c>
    </row>
    <row r="35" spans="1:8" x14ac:dyDescent="0.25">
      <c r="A35" s="12" t="s">
        <v>4</v>
      </c>
      <c r="B35" s="12">
        <v>11225</v>
      </c>
      <c r="C35" s="13" t="s">
        <v>19</v>
      </c>
      <c r="D35" s="14" t="s">
        <v>5</v>
      </c>
      <c r="E35" s="14" t="s">
        <v>5</v>
      </c>
      <c r="F35" s="14">
        <v>4</v>
      </c>
      <c r="G35" s="14" t="s">
        <v>5</v>
      </c>
      <c r="H35" s="13">
        <v>40000</v>
      </c>
    </row>
    <row r="36" spans="1:8" x14ac:dyDescent="0.25">
      <c r="A36" s="12" t="s">
        <v>6</v>
      </c>
      <c r="B36" s="12">
        <v>11201</v>
      </c>
      <c r="C36" s="13" t="s">
        <v>16</v>
      </c>
      <c r="D36" s="14" t="s">
        <v>5</v>
      </c>
      <c r="E36" s="14" t="s">
        <v>5</v>
      </c>
      <c r="F36" s="14">
        <v>6</v>
      </c>
      <c r="G36" s="14" t="s">
        <v>5</v>
      </c>
      <c r="H36" s="13">
        <v>60000</v>
      </c>
    </row>
    <row r="37" spans="1:8" x14ac:dyDescent="0.25">
      <c r="A37" s="12" t="s">
        <v>6</v>
      </c>
      <c r="B37" s="12">
        <v>11225</v>
      </c>
      <c r="C37" s="13" t="s">
        <v>19</v>
      </c>
      <c r="D37" s="14" t="s">
        <v>5</v>
      </c>
      <c r="E37" s="14" t="s">
        <v>5</v>
      </c>
      <c r="F37" s="14">
        <v>5</v>
      </c>
      <c r="G37" s="14" t="s">
        <v>5</v>
      </c>
      <c r="H37" s="13">
        <v>40000</v>
      </c>
    </row>
    <row r="38" spans="1:8" x14ac:dyDescent="0.25">
      <c r="A38" s="12" t="s">
        <v>6</v>
      </c>
      <c r="B38" s="12">
        <v>11201</v>
      </c>
      <c r="C38" s="13" t="s">
        <v>16</v>
      </c>
      <c r="D38" s="14" t="s">
        <v>5</v>
      </c>
      <c r="E38" s="14" t="s">
        <v>5</v>
      </c>
      <c r="F38" s="14">
        <v>1</v>
      </c>
      <c r="G38" s="14" t="s">
        <v>5</v>
      </c>
      <c r="H38" s="13">
        <v>60000</v>
      </c>
    </row>
    <row r="39" spans="1:8" x14ac:dyDescent="0.25">
      <c r="A39" s="12" t="s">
        <v>4</v>
      </c>
      <c r="B39" s="12">
        <v>11225</v>
      </c>
      <c r="C39" s="13" t="s">
        <v>19</v>
      </c>
      <c r="D39" s="14" t="s">
        <v>5</v>
      </c>
      <c r="E39" s="14" t="s">
        <v>5</v>
      </c>
      <c r="F39" s="14">
        <v>4</v>
      </c>
      <c r="G39" s="14" t="s">
        <v>5</v>
      </c>
      <c r="H39" s="13">
        <v>40000</v>
      </c>
    </row>
    <row r="40" spans="1:8" x14ac:dyDescent="0.25">
      <c r="A40" s="12" t="s">
        <v>6</v>
      </c>
      <c r="B40" s="12">
        <v>11201</v>
      </c>
      <c r="C40" s="13" t="s">
        <v>18</v>
      </c>
      <c r="D40" s="14" t="s">
        <v>5</v>
      </c>
      <c r="E40" s="14" t="s">
        <v>5</v>
      </c>
      <c r="F40" s="14">
        <v>0</v>
      </c>
      <c r="G40" s="14" t="s">
        <v>5</v>
      </c>
      <c r="H40" s="13">
        <v>80000</v>
      </c>
    </row>
    <row r="41" spans="1:8" x14ac:dyDescent="0.25">
      <c r="A41" s="12" t="s">
        <v>6</v>
      </c>
      <c r="B41" s="12">
        <v>11201</v>
      </c>
      <c r="C41" s="13" t="s">
        <v>20</v>
      </c>
      <c r="D41" s="14" t="s">
        <v>5</v>
      </c>
      <c r="E41" s="14" t="s">
        <v>5</v>
      </c>
      <c r="F41" s="14">
        <v>2</v>
      </c>
      <c r="G41" s="14" t="s">
        <v>5</v>
      </c>
      <c r="H41" s="13">
        <v>75000</v>
      </c>
    </row>
    <row r="42" spans="1:8" x14ac:dyDescent="0.25">
      <c r="A42" s="12" t="s">
        <v>4</v>
      </c>
      <c r="B42" s="12">
        <v>11201</v>
      </c>
      <c r="C42" s="13" t="s">
        <v>20</v>
      </c>
      <c r="D42" s="14" t="s">
        <v>5</v>
      </c>
      <c r="E42" s="14" t="s">
        <v>5</v>
      </c>
      <c r="F42" s="14">
        <v>1</v>
      </c>
      <c r="G42" s="14" t="s">
        <v>5</v>
      </c>
      <c r="H42" s="13">
        <v>75000</v>
      </c>
    </row>
    <row r="43" spans="1:8" x14ac:dyDescent="0.25">
      <c r="A43" s="12" t="s">
        <v>4</v>
      </c>
      <c r="B43" s="12">
        <v>11225</v>
      </c>
      <c r="C43" s="13" t="s">
        <v>22</v>
      </c>
      <c r="D43" s="14" t="s">
        <v>5</v>
      </c>
      <c r="E43" s="14" t="s">
        <v>5</v>
      </c>
      <c r="F43" s="14">
        <v>6</v>
      </c>
      <c r="G43" s="14" t="s">
        <v>5</v>
      </c>
      <c r="H43" s="13">
        <v>55000</v>
      </c>
    </row>
    <row r="44" spans="1:8" x14ac:dyDescent="0.25">
      <c r="A44" s="12" t="s">
        <v>4</v>
      </c>
      <c r="B44" s="12">
        <v>11201</v>
      </c>
      <c r="C44" s="13" t="s">
        <v>23</v>
      </c>
      <c r="D44" s="14" t="s">
        <v>5</v>
      </c>
      <c r="E44" s="14" t="s">
        <v>5</v>
      </c>
      <c r="F44" s="14">
        <v>2</v>
      </c>
      <c r="G44" s="14" t="s">
        <v>5</v>
      </c>
      <c r="H44" s="13">
        <v>65000</v>
      </c>
    </row>
    <row r="45" spans="1:8" x14ac:dyDescent="0.25">
      <c r="A45" s="12" t="s">
        <v>4</v>
      </c>
      <c r="B45" s="12">
        <v>11201</v>
      </c>
      <c r="C45" s="13" t="s">
        <v>18</v>
      </c>
      <c r="D45" s="14" t="s">
        <v>5</v>
      </c>
      <c r="E45" s="14" t="s">
        <v>5</v>
      </c>
      <c r="F45" s="14">
        <v>0</v>
      </c>
      <c r="G45" s="14" t="s">
        <v>5</v>
      </c>
      <c r="H45" s="13">
        <v>80000</v>
      </c>
    </row>
    <row r="46" spans="1:8" x14ac:dyDescent="0.25">
      <c r="A46" s="12" t="s">
        <v>6</v>
      </c>
      <c r="B46" s="12">
        <v>11201</v>
      </c>
      <c r="C46" s="13" t="s">
        <v>15</v>
      </c>
      <c r="D46" s="14" t="s">
        <v>5</v>
      </c>
      <c r="E46" s="14" t="s">
        <v>5</v>
      </c>
      <c r="F46" s="14">
        <v>1</v>
      </c>
      <c r="G46" s="14" t="s">
        <v>5</v>
      </c>
      <c r="H46" s="13">
        <v>50000</v>
      </c>
    </row>
    <row r="47" spans="1:8" x14ac:dyDescent="0.25">
      <c r="A47" s="12" t="s">
        <v>6</v>
      </c>
      <c r="B47" s="12">
        <v>11201</v>
      </c>
      <c r="C47" s="13" t="s">
        <v>21</v>
      </c>
      <c r="D47" s="14" t="s">
        <v>5</v>
      </c>
      <c r="E47" s="14" t="s">
        <v>5</v>
      </c>
      <c r="F47" s="14">
        <v>2</v>
      </c>
      <c r="G47" s="14" t="s">
        <v>5</v>
      </c>
      <c r="H47" s="13">
        <v>45000</v>
      </c>
    </row>
    <row r="48" spans="1:8" x14ac:dyDescent="0.25">
      <c r="A48" s="12" t="s">
        <v>6</v>
      </c>
      <c r="B48" s="12">
        <v>11225</v>
      </c>
      <c r="C48" s="13" t="s">
        <v>16</v>
      </c>
      <c r="D48" s="14" t="s">
        <v>5</v>
      </c>
      <c r="E48" s="14" t="s">
        <v>5</v>
      </c>
      <c r="F48" s="14">
        <v>0</v>
      </c>
      <c r="G48" s="14" t="s">
        <v>5</v>
      </c>
      <c r="H48" s="13">
        <v>60000</v>
      </c>
    </row>
    <row r="49" spans="1:8" x14ac:dyDescent="0.25">
      <c r="A49" s="12" t="s">
        <v>4</v>
      </c>
      <c r="B49" s="12">
        <v>11225</v>
      </c>
      <c r="C49" s="13" t="s">
        <v>19</v>
      </c>
      <c r="D49" s="14" t="s">
        <v>5</v>
      </c>
      <c r="E49" s="14" t="s">
        <v>5</v>
      </c>
      <c r="F49" s="14">
        <v>5</v>
      </c>
      <c r="G49" s="14" t="s">
        <v>5</v>
      </c>
      <c r="H49" s="13">
        <v>40000</v>
      </c>
    </row>
    <row r="50" spans="1:8" x14ac:dyDescent="0.25">
      <c r="A50" s="12" t="s">
        <v>6</v>
      </c>
      <c r="B50" s="12">
        <v>11201</v>
      </c>
      <c r="C50" s="13" t="s">
        <v>20</v>
      </c>
      <c r="D50" s="14" t="s">
        <v>5</v>
      </c>
      <c r="E50" s="14" t="s">
        <v>5</v>
      </c>
      <c r="F50" s="14">
        <v>2</v>
      </c>
      <c r="G50" s="14" t="s">
        <v>5</v>
      </c>
      <c r="H50" s="13">
        <v>75000</v>
      </c>
    </row>
    <row r="51" spans="1:8" x14ac:dyDescent="0.25">
      <c r="A51" s="12" t="s">
        <v>4</v>
      </c>
      <c r="B51" s="12">
        <v>11225</v>
      </c>
      <c r="C51" s="13" t="s">
        <v>22</v>
      </c>
      <c r="D51" s="14" t="s">
        <v>5</v>
      </c>
      <c r="E51" s="14" t="s">
        <v>5</v>
      </c>
      <c r="F51" s="14">
        <v>0</v>
      </c>
      <c r="G51" s="14" t="s">
        <v>5</v>
      </c>
      <c r="H51" s="13">
        <v>55000</v>
      </c>
    </row>
    <row r="52" spans="1:8" x14ac:dyDescent="0.25">
      <c r="A52" s="12" t="s">
        <v>6</v>
      </c>
      <c r="B52" s="12">
        <v>11201</v>
      </c>
      <c r="C52" s="13" t="s">
        <v>22</v>
      </c>
      <c r="D52" s="14" t="s">
        <v>5</v>
      </c>
      <c r="E52" s="14" t="s">
        <v>5</v>
      </c>
      <c r="F52" s="14">
        <v>2</v>
      </c>
      <c r="G52" s="14" t="s">
        <v>5</v>
      </c>
      <c r="H52" s="13">
        <v>55000</v>
      </c>
    </row>
    <row r="53" spans="1:8" x14ac:dyDescent="0.25">
      <c r="A53" s="12" t="s">
        <v>4</v>
      </c>
      <c r="B53" s="12">
        <v>11201</v>
      </c>
      <c r="C53" s="13" t="s">
        <v>20</v>
      </c>
      <c r="D53" s="14" t="s">
        <v>5</v>
      </c>
      <c r="E53" s="14" t="s">
        <v>5</v>
      </c>
      <c r="F53" s="14">
        <v>1</v>
      </c>
      <c r="G53" s="14" t="s">
        <v>5</v>
      </c>
      <c r="H53" s="13">
        <v>75000</v>
      </c>
    </row>
    <row r="54" spans="1:8" x14ac:dyDescent="0.25">
      <c r="A54" s="12" t="s">
        <v>6</v>
      </c>
      <c r="B54" s="12">
        <v>11225</v>
      </c>
      <c r="C54" s="13" t="s">
        <v>15</v>
      </c>
      <c r="D54" s="14" t="s">
        <v>5</v>
      </c>
      <c r="E54" s="14" t="s">
        <v>5</v>
      </c>
      <c r="F54" s="14">
        <v>0</v>
      </c>
      <c r="G54" s="14" t="s">
        <v>5</v>
      </c>
      <c r="H54" s="13">
        <v>50000</v>
      </c>
    </row>
    <row r="55" spans="1:8" x14ac:dyDescent="0.25">
      <c r="A55" s="12" t="s">
        <v>6</v>
      </c>
      <c r="B55" s="12">
        <v>11225</v>
      </c>
      <c r="C55" s="13" t="s">
        <v>14</v>
      </c>
      <c r="D55" s="14" t="s">
        <v>5</v>
      </c>
      <c r="E55" s="14" t="s">
        <v>5</v>
      </c>
      <c r="F55" s="14">
        <v>2</v>
      </c>
      <c r="G55" s="14" t="s">
        <v>5</v>
      </c>
      <c r="H55" s="13">
        <v>35000</v>
      </c>
    </row>
    <row r="56" spans="1:8" x14ac:dyDescent="0.25">
      <c r="A56" s="12" t="s">
        <v>4</v>
      </c>
      <c r="B56" s="12">
        <v>11201</v>
      </c>
      <c r="C56" s="13" t="s">
        <v>16</v>
      </c>
      <c r="D56" s="14" t="s">
        <v>5</v>
      </c>
      <c r="E56" s="14" t="s">
        <v>5</v>
      </c>
      <c r="F56" s="14">
        <v>5</v>
      </c>
      <c r="G56" s="14" t="s">
        <v>5</v>
      </c>
      <c r="H56" s="13">
        <v>60000</v>
      </c>
    </row>
    <row r="57" spans="1:8" x14ac:dyDescent="0.25">
      <c r="A57" s="12" t="s">
        <v>6</v>
      </c>
      <c r="B57" s="12">
        <v>11201</v>
      </c>
      <c r="C57" s="13" t="s">
        <v>18</v>
      </c>
      <c r="D57" s="14" t="s">
        <v>5</v>
      </c>
      <c r="E57" s="14" t="s">
        <v>5</v>
      </c>
      <c r="F57" s="14">
        <v>0</v>
      </c>
      <c r="G57" s="14" t="s">
        <v>5</v>
      </c>
      <c r="H57" s="13">
        <v>80000</v>
      </c>
    </row>
    <row r="58" spans="1:8" x14ac:dyDescent="0.25">
      <c r="A58" s="12" t="s">
        <v>4</v>
      </c>
      <c r="B58" s="12">
        <v>11201</v>
      </c>
      <c r="C58" s="13" t="s">
        <v>16</v>
      </c>
      <c r="D58" s="14" t="s">
        <v>7</v>
      </c>
      <c r="E58" s="14" t="s">
        <v>5</v>
      </c>
      <c r="F58" s="14">
        <v>1</v>
      </c>
      <c r="G58" s="14" t="s">
        <v>5</v>
      </c>
      <c r="H58" s="13">
        <v>60000</v>
      </c>
    </row>
    <row r="59" spans="1:8" x14ac:dyDescent="0.25">
      <c r="A59" s="12" t="s">
        <v>6</v>
      </c>
      <c r="B59" s="12">
        <v>11225</v>
      </c>
      <c r="C59" s="13" t="s">
        <v>23</v>
      </c>
      <c r="D59" s="14" t="s">
        <v>5</v>
      </c>
      <c r="E59" s="14" t="s">
        <v>5</v>
      </c>
      <c r="F59" s="14">
        <v>1</v>
      </c>
      <c r="G59" s="14" t="s">
        <v>5</v>
      </c>
      <c r="H59" s="13">
        <v>65000</v>
      </c>
    </row>
    <row r="60" spans="1:8" x14ac:dyDescent="0.25">
      <c r="A60" s="12" t="s">
        <v>6</v>
      </c>
      <c r="B60" s="12">
        <v>11201</v>
      </c>
      <c r="C60" s="13" t="s">
        <v>15</v>
      </c>
      <c r="D60" s="14" t="s">
        <v>5</v>
      </c>
      <c r="E60" s="14" t="s">
        <v>5</v>
      </c>
      <c r="F60" s="14">
        <v>2</v>
      </c>
      <c r="G60" s="14" t="s">
        <v>5</v>
      </c>
      <c r="H60" s="13">
        <v>50000</v>
      </c>
    </row>
    <row r="61" spans="1:8" x14ac:dyDescent="0.25">
      <c r="A61" s="12" t="s">
        <v>4</v>
      </c>
      <c r="B61" s="12">
        <v>11201</v>
      </c>
      <c r="C61" s="13" t="s">
        <v>18</v>
      </c>
      <c r="D61" s="14" t="s">
        <v>5</v>
      </c>
      <c r="E61" s="14" t="s">
        <v>5</v>
      </c>
      <c r="F61" s="14">
        <v>2</v>
      </c>
      <c r="G61" s="14" t="s">
        <v>5</v>
      </c>
      <c r="H61" s="13">
        <v>80000</v>
      </c>
    </row>
    <row r="62" spans="1:8" x14ac:dyDescent="0.25">
      <c r="A62" s="12" t="s">
        <v>4</v>
      </c>
      <c r="B62" s="12">
        <v>11225</v>
      </c>
      <c r="C62" s="13" t="s">
        <v>22</v>
      </c>
      <c r="D62" s="14" t="s">
        <v>5</v>
      </c>
      <c r="E62" s="14" t="s">
        <v>5</v>
      </c>
      <c r="F62" s="14">
        <v>1</v>
      </c>
      <c r="G62" s="14" t="s">
        <v>5</v>
      </c>
      <c r="H62" s="13">
        <v>55000</v>
      </c>
    </row>
    <row r="63" spans="1:8" x14ac:dyDescent="0.25">
      <c r="A63" s="12" t="s">
        <v>6</v>
      </c>
      <c r="B63" s="12">
        <v>11225</v>
      </c>
      <c r="C63" s="13" t="s">
        <v>14</v>
      </c>
      <c r="D63" s="14" t="s">
        <v>7</v>
      </c>
      <c r="E63" s="14" t="s">
        <v>5</v>
      </c>
      <c r="F63" s="14">
        <v>2</v>
      </c>
      <c r="G63" s="14" t="s">
        <v>5</v>
      </c>
      <c r="H63" s="13">
        <v>35000</v>
      </c>
    </row>
    <row r="64" spans="1:8" x14ac:dyDescent="0.25">
      <c r="A64" s="12" t="s">
        <v>6</v>
      </c>
      <c r="B64" s="12">
        <v>11225</v>
      </c>
      <c r="C64" s="13" t="s">
        <v>15</v>
      </c>
      <c r="D64" s="14" t="s">
        <v>5</v>
      </c>
      <c r="E64" s="14" t="s">
        <v>5</v>
      </c>
      <c r="F64" s="14">
        <v>1</v>
      </c>
      <c r="G64" s="14" t="s">
        <v>5</v>
      </c>
      <c r="H64" s="13">
        <v>50000</v>
      </c>
    </row>
    <row r="65" spans="1:8" x14ac:dyDescent="0.25">
      <c r="A65" s="12" t="s">
        <v>6</v>
      </c>
      <c r="B65" s="12">
        <v>11225</v>
      </c>
      <c r="C65" s="13" t="s">
        <v>18</v>
      </c>
      <c r="D65" s="14" t="s">
        <v>5</v>
      </c>
      <c r="E65" s="14" t="s">
        <v>5</v>
      </c>
      <c r="F65" s="14">
        <v>1</v>
      </c>
      <c r="G65" s="14" t="s">
        <v>5</v>
      </c>
      <c r="H65" s="13">
        <v>80000</v>
      </c>
    </row>
    <row r="66" spans="1:8" x14ac:dyDescent="0.25">
      <c r="A66" s="12" t="s">
        <v>4</v>
      </c>
      <c r="B66" s="12">
        <v>11201</v>
      </c>
      <c r="C66" s="13" t="s">
        <v>20</v>
      </c>
      <c r="D66" s="14" t="s">
        <v>5</v>
      </c>
      <c r="E66" s="14" t="s">
        <v>5</v>
      </c>
      <c r="F66" s="14">
        <v>1</v>
      </c>
      <c r="G66" s="14" t="s">
        <v>5</v>
      </c>
      <c r="H66" s="13">
        <v>75000</v>
      </c>
    </row>
    <row r="67" spans="1:8" x14ac:dyDescent="0.25">
      <c r="A67" s="12" t="s">
        <v>4</v>
      </c>
      <c r="B67" s="12">
        <v>11225</v>
      </c>
      <c r="C67" s="13" t="s">
        <v>22</v>
      </c>
      <c r="D67" s="14" t="s">
        <v>7</v>
      </c>
      <c r="E67" s="14" t="s">
        <v>5</v>
      </c>
      <c r="F67" s="14">
        <v>0</v>
      </c>
      <c r="G67" s="14" t="s">
        <v>5</v>
      </c>
      <c r="H67" s="13">
        <v>55000</v>
      </c>
    </row>
    <row r="68" spans="1:8" x14ac:dyDescent="0.25">
      <c r="A68" s="12" t="s">
        <v>4</v>
      </c>
      <c r="B68" s="12">
        <v>11201</v>
      </c>
      <c r="C68" s="13" t="s">
        <v>15</v>
      </c>
      <c r="D68" s="14" t="s">
        <v>5</v>
      </c>
      <c r="E68" s="14" t="s">
        <v>5</v>
      </c>
      <c r="F68" s="14">
        <v>3</v>
      </c>
      <c r="G68" s="14" t="s">
        <v>5</v>
      </c>
      <c r="H68" s="13">
        <v>50000</v>
      </c>
    </row>
    <row r="69" spans="1:8" x14ac:dyDescent="0.25">
      <c r="A69" s="12" t="s">
        <v>4</v>
      </c>
      <c r="B69" s="12">
        <v>11201</v>
      </c>
      <c r="C69" s="13" t="s">
        <v>17</v>
      </c>
      <c r="D69" s="14" t="s">
        <v>5</v>
      </c>
      <c r="E69" s="14" t="s">
        <v>5</v>
      </c>
      <c r="F69" s="14">
        <v>2</v>
      </c>
      <c r="G69" s="14" t="s">
        <v>5</v>
      </c>
      <c r="H69" s="13">
        <v>70000</v>
      </c>
    </row>
    <row r="70" spans="1:8" x14ac:dyDescent="0.25">
      <c r="A70" s="12" t="s">
        <v>6</v>
      </c>
      <c r="B70" s="12">
        <v>11225</v>
      </c>
      <c r="C70" s="13" t="s">
        <v>21</v>
      </c>
      <c r="D70" s="14" t="s">
        <v>5</v>
      </c>
      <c r="E70" s="14" t="s">
        <v>5</v>
      </c>
      <c r="F70" s="14">
        <v>4</v>
      </c>
      <c r="G70" s="14" t="s">
        <v>5</v>
      </c>
      <c r="H70" s="13">
        <v>45000</v>
      </c>
    </row>
    <row r="71" spans="1:8" x14ac:dyDescent="0.25">
      <c r="A71" s="12" t="s">
        <v>6</v>
      </c>
      <c r="B71" s="12">
        <v>11201</v>
      </c>
      <c r="C71" s="13" t="s">
        <v>15</v>
      </c>
      <c r="D71" s="14" t="s">
        <v>5</v>
      </c>
      <c r="E71" s="14" t="s">
        <v>5</v>
      </c>
      <c r="F71" s="14">
        <v>1</v>
      </c>
      <c r="G71" s="14" t="s">
        <v>5</v>
      </c>
      <c r="H71" s="13">
        <v>50000</v>
      </c>
    </row>
    <row r="72" spans="1:8" x14ac:dyDescent="0.25">
      <c r="A72" s="12" t="s">
        <v>6</v>
      </c>
      <c r="B72" s="12">
        <v>11201</v>
      </c>
      <c r="C72" s="13" t="s">
        <v>20</v>
      </c>
      <c r="D72" s="14" t="s">
        <v>5</v>
      </c>
      <c r="E72" s="14" t="s">
        <v>5</v>
      </c>
      <c r="F72" s="14">
        <v>1</v>
      </c>
      <c r="G72" s="14" t="s">
        <v>5</v>
      </c>
      <c r="H72" s="13">
        <v>75000</v>
      </c>
    </row>
    <row r="73" spans="1:8" x14ac:dyDescent="0.25">
      <c r="A73" s="12" t="s">
        <v>4</v>
      </c>
      <c r="B73" s="12">
        <v>11225</v>
      </c>
      <c r="C73" s="13" t="s">
        <v>20</v>
      </c>
      <c r="D73" s="14" t="s">
        <v>5</v>
      </c>
      <c r="E73" s="14" t="s">
        <v>5</v>
      </c>
      <c r="F73" s="14">
        <v>0</v>
      </c>
      <c r="G73" s="14" t="s">
        <v>5</v>
      </c>
      <c r="H73" s="13">
        <v>75000</v>
      </c>
    </row>
    <row r="74" spans="1:8" x14ac:dyDescent="0.25">
      <c r="A74" s="12" t="s">
        <v>4</v>
      </c>
      <c r="B74" s="12">
        <v>11225</v>
      </c>
      <c r="C74" s="13" t="s">
        <v>22</v>
      </c>
      <c r="D74" s="14" t="s">
        <v>5</v>
      </c>
      <c r="E74" s="14" t="s">
        <v>5</v>
      </c>
      <c r="F74" s="14">
        <v>6</v>
      </c>
      <c r="G74" s="14" t="s">
        <v>5</v>
      </c>
      <c r="H74" s="13">
        <v>55000</v>
      </c>
    </row>
    <row r="75" spans="1:8" x14ac:dyDescent="0.25">
      <c r="A75" s="12" t="s">
        <v>6</v>
      </c>
      <c r="B75" s="12">
        <v>11201</v>
      </c>
      <c r="C75" s="13" t="s">
        <v>20</v>
      </c>
      <c r="D75" s="14" t="s">
        <v>5</v>
      </c>
      <c r="E75" s="14" t="s">
        <v>5</v>
      </c>
      <c r="F75" s="14">
        <v>4</v>
      </c>
      <c r="G75" s="14" t="s">
        <v>5</v>
      </c>
      <c r="H75" s="13">
        <v>75000</v>
      </c>
    </row>
    <row r="76" spans="1:8" x14ac:dyDescent="0.25">
      <c r="A76" s="12" t="s">
        <v>6</v>
      </c>
      <c r="B76" s="12">
        <v>11201</v>
      </c>
      <c r="C76" s="13" t="s">
        <v>17</v>
      </c>
      <c r="D76" s="14" t="s">
        <v>5</v>
      </c>
      <c r="E76" s="14" t="s">
        <v>5</v>
      </c>
      <c r="F76" s="14">
        <v>1</v>
      </c>
      <c r="G76" s="14" t="s">
        <v>5</v>
      </c>
      <c r="H76" s="13">
        <v>70000</v>
      </c>
    </row>
    <row r="77" spans="1:8" x14ac:dyDescent="0.25">
      <c r="A77" s="12" t="s">
        <v>6</v>
      </c>
      <c r="B77" s="12">
        <v>11201</v>
      </c>
      <c r="C77" s="13" t="s">
        <v>16</v>
      </c>
      <c r="D77" s="14" t="s">
        <v>5</v>
      </c>
      <c r="E77" s="14" t="s">
        <v>5</v>
      </c>
      <c r="F77" s="14">
        <v>1</v>
      </c>
      <c r="G77" s="14" t="s">
        <v>5</v>
      </c>
      <c r="H77" s="13">
        <v>60000</v>
      </c>
    </row>
    <row r="78" spans="1:8" x14ac:dyDescent="0.25">
      <c r="A78" s="12" t="s">
        <v>6</v>
      </c>
      <c r="B78" s="12">
        <v>11225</v>
      </c>
      <c r="C78" s="13" t="s">
        <v>14</v>
      </c>
      <c r="D78" s="14" t="s">
        <v>5</v>
      </c>
      <c r="E78" s="14" t="s">
        <v>5</v>
      </c>
      <c r="F78" s="14">
        <v>5</v>
      </c>
      <c r="G78" s="14" t="s">
        <v>5</v>
      </c>
      <c r="H78" s="13">
        <v>35000</v>
      </c>
    </row>
    <row r="79" spans="1:8" x14ac:dyDescent="0.25">
      <c r="A79" s="12" t="s">
        <v>6</v>
      </c>
      <c r="B79" s="12">
        <v>11225</v>
      </c>
      <c r="C79" s="13" t="s">
        <v>14</v>
      </c>
      <c r="D79" s="14" t="s">
        <v>5</v>
      </c>
      <c r="E79" s="14" t="s">
        <v>5</v>
      </c>
      <c r="F79" s="14">
        <v>2</v>
      </c>
      <c r="G79" s="14" t="s">
        <v>5</v>
      </c>
      <c r="H79" s="13">
        <v>35000</v>
      </c>
    </row>
    <row r="80" spans="1:8" x14ac:dyDescent="0.25">
      <c r="A80" s="12" t="s">
        <v>6</v>
      </c>
      <c r="B80" s="12">
        <v>11225</v>
      </c>
      <c r="C80" s="13" t="s">
        <v>19</v>
      </c>
      <c r="D80" s="14" t="s">
        <v>5</v>
      </c>
      <c r="E80" s="14" t="s">
        <v>5</v>
      </c>
      <c r="F80" s="14">
        <v>0</v>
      </c>
      <c r="G80" s="14" t="s">
        <v>5</v>
      </c>
      <c r="H80" s="13">
        <v>40000</v>
      </c>
    </row>
    <row r="81" spans="1:8" x14ac:dyDescent="0.25">
      <c r="A81" s="12" t="s">
        <v>6</v>
      </c>
      <c r="B81" s="12">
        <v>11225</v>
      </c>
      <c r="C81" s="13" t="s">
        <v>16</v>
      </c>
      <c r="D81" s="14" t="s">
        <v>5</v>
      </c>
      <c r="E81" s="14" t="s">
        <v>5</v>
      </c>
      <c r="F81" s="14">
        <v>5</v>
      </c>
      <c r="G81" s="14" t="s">
        <v>5</v>
      </c>
      <c r="H81" s="13">
        <v>60000</v>
      </c>
    </row>
    <row r="82" spans="1:8" x14ac:dyDescent="0.25">
      <c r="A82" s="12" t="s">
        <v>4</v>
      </c>
      <c r="B82" s="12">
        <v>11201</v>
      </c>
      <c r="C82" s="13" t="s">
        <v>18</v>
      </c>
      <c r="D82" s="14" t="s">
        <v>5</v>
      </c>
      <c r="E82" s="14" t="s">
        <v>5</v>
      </c>
      <c r="F82" s="14">
        <v>2</v>
      </c>
      <c r="G82" s="14" t="s">
        <v>5</v>
      </c>
      <c r="H82" s="13">
        <v>80000</v>
      </c>
    </row>
    <row r="83" spans="1:8" x14ac:dyDescent="0.25">
      <c r="A83" s="12" t="s">
        <v>4</v>
      </c>
      <c r="B83" s="12">
        <v>11225</v>
      </c>
      <c r="C83" s="13" t="s">
        <v>22</v>
      </c>
      <c r="D83" s="14" t="s">
        <v>5</v>
      </c>
      <c r="E83" s="14" t="s">
        <v>5</v>
      </c>
      <c r="F83" s="14">
        <v>0</v>
      </c>
      <c r="G83" s="14" t="s">
        <v>5</v>
      </c>
      <c r="H83" s="13">
        <v>55000</v>
      </c>
    </row>
    <row r="84" spans="1:8" x14ac:dyDescent="0.25">
      <c r="A84" s="12" t="s">
        <v>6</v>
      </c>
      <c r="B84" s="12">
        <v>11225</v>
      </c>
      <c r="C84" s="13" t="s">
        <v>23</v>
      </c>
      <c r="D84" s="14" t="s">
        <v>5</v>
      </c>
      <c r="E84" s="14" t="s">
        <v>5</v>
      </c>
      <c r="F84" s="14">
        <v>1</v>
      </c>
      <c r="G84" s="14" t="s">
        <v>5</v>
      </c>
      <c r="H84" s="13">
        <v>65000</v>
      </c>
    </row>
    <row r="85" spans="1:8" x14ac:dyDescent="0.25">
      <c r="A85" s="12" t="s">
        <v>6</v>
      </c>
      <c r="B85" s="12">
        <v>11225</v>
      </c>
      <c r="C85" s="13" t="s">
        <v>15</v>
      </c>
      <c r="D85" s="14" t="s">
        <v>5</v>
      </c>
      <c r="E85" s="14" t="s">
        <v>5</v>
      </c>
      <c r="F85" s="14">
        <v>5</v>
      </c>
      <c r="G85" s="14" t="s">
        <v>5</v>
      </c>
      <c r="H85" s="13">
        <v>40000</v>
      </c>
    </row>
    <row r="86" spans="1:8" x14ac:dyDescent="0.25">
      <c r="A86" s="12" t="s">
        <v>6</v>
      </c>
      <c r="B86" s="12">
        <v>11201</v>
      </c>
      <c r="C86" s="13" t="s">
        <v>16</v>
      </c>
      <c r="D86" s="14" t="s">
        <v>5</v>
      </c>
      <c r="E86" s="14" t="s">
        <v>5</v>
      </c>
      <c r="F86" s="14">
        <v>3</v>
      </c>
      <c r="G86" s="14" t="s">
        <v>5</v>
      </c>
      <c r="H86" s="13">
        <v>60000</v>
      </c>
    </row>
    <row r="87" spans="1:8" x14ac:dyDescent="0.25">
      <c r="A87" s="12" t="s">
        <v>6</v>
      </c>
      <c r="B87" s="12">
        <v>11225</v>
      </c>
      <c r="C87" s="13" t="s">
        <v>14</v>
      </c>
      <c r="D87" s="14" t="s">
        <v>5</v>
      </c>
      <c r="E87" s="14" t="s">
        <v>5</v>
      </c>
      <c r="F87" s="14">
        <v>5</v>
      </c>
      <c r="G87" s="14" t="s">
        <v>5</v>
      </c>
      <c r="H87" s="13">
        <v>35000</v>
      </c>
    </row>
    <row r="88" spans="1:8" x14ac:dyDescent="0.25">
      <c r="A88" s="12" t="s">
        <v>4</v>
      </c>
      <c r="B88" s="12">
        <v>11225</v>
      </c>
      <c r="C88" s="13" t="s">
        <v>16</v>
      </c>
      <c r="D88" s="14" t="s">
        <v>5</v>
      </c>
      <c r="E88" s="14" t="s">
        <v>5</v>
      </c>
      <c r="F88" s="14">
        <v>2</v>
      </c>
      <c r="G88" s="14" t="s">
        <v>5</v>
      </c>
      <c r="H88" s="13">
        <v>60000</v>
      </c>
    </row>
    <row r="89" spans="1:8" x14ac:dyDescent="0.25">
      <c r="A89" s="12" t="s">
        <v>6</v>
      </c>
      <c r="B89" s="12">
        <v>11225</v>
      </c>
      <c r="C89" s="13" t="s">
        <v>21</v>
      </c>
      <c r="D89" s="14" t="s">
        <v>5</v>
      </c>
      <c r="E89" s="14" t="s">
        <v>5</v>
      </c>
      <c r="F89" s="14">
        <v>2</v>
      </c>
      <c r="G89" s="14" t="s">
        <v>5</v>
      </c>
      <c r="H89" s="13">
        <v>45000</v>
      </c>
    </row>
    <row r="90" spans="1:8" x14ac:dyDescent="0.25">
      <c r="A90" s="12" t="s">
        <v>6</v>
      </c>
      <c r="B90" s="12">
        <v>11201</v>
      </c>
      <c r="C90" s="13" t="s">
        <v>21</v>
      </c>
      <c r="D90" s="14" t="s">
        <v>5</v>
      </c>
      <c r="E90" s="14" t="s">
        <v>5</v>
      </c>
      <c r="F90" s="14">
        <v>5</v>
      </c>
      <c r="G90" s="14" t="s">
        <v>5</v>
      </c>
      <c r="H90" s="13">
        <v>45000</v>
      </c>
    </row>
    <row r="91" spans="1:8" x14ac:dyDescent="0.25">
      <c r="A91" s="12" t="s">
        <v>4</v>
      </c>
      <c r="B91" s="12">
        <v>11201</v>
      </c>
      <c r="C91" s="13" t="s">
        <v>19</v>
      </c>
      <c r="D91" s="14" t="s">
        <v>5</v>
      </c>
      <c r="E91" s="14" t="s">
        <v>5</v>
      </c>
      <c r="F91" s="14">
        <v>3</v>
      </c>
      <c r="G91" s="14" t="s">
        <v>5</v>
      </c>
      <c r="H91" s="13">
        <v>40000</v>
      </c>
    </row>
    <row r="92" spans="1:8" x14ac:dyDescent="0.25">
      <c r="A92" s="12" t="s">
        <v>6</v>
      </c>
      <c r="B92" s="12">
        <v>11201</v>
      </c>
      <c r="C92" s="13" t="s">
        <v>18</v>
      </c>
      <c r="D92" s="14" t="s">
        <v>5</v>
      </c>
      <c r="E92" s="14" t="s">
        <v>5</v>
      </c>
      <c r="F92" s="14">
        <v>0</v>
      </c>
      <c r="G92" s="14" t="s">
        <v>5</v>
      </c>
      <c r="H92" s="13">
        <v>80000</v>
      </c>
    </row>
    <row r="93" spans="1:8" x14ac:dyDescent="0.25">
      <c r="A93" s="12" t="s">
        <v>6</v>
      </c>
      <c r="B93" s="12">
        <v>11225</v>
      </c>
      <c r="C93" s="13" t="s">
        <v>14</v>
      </c>
      <c r="D93" s="14" t="s">
        <v>7</v>
      </c>
      <c r="E93" s="14" t="s">
        <v>5</v>
      </c>
      <c r="F93" s="14">
        <v>6</v>
      </c>
      <c r="G93" s="14" t="s">
        <v>5</v>
      </c>
      <c r="H93" s="13">
        <v>35000</v>
      </c>
    </row>
    <row r="94" spans="1:8" x14ac:dyDescent="0.25">
      <c r="A94" s="12" t="s">
        <v>4</v>
      </c>
      <c r="B94" s="12">
        <v>11201</v>
      </c>
      <c r="C94" s="13" t="s">
        <v>23</v>
      </c>
      <c r="D94" s="14" t="s">
        <v>5</v>
      </c>
      <c r="E94" s="14" t="s">
        <v>5</v>
      </c>
      <c r="F94" s="14">
        <v>1</v>
      </c>
      <c r="G94" s="14" t="s">
        <v>5</v>
      </c>
      <c r="H94" s="13">
        <v>65000</v>
      </c>
    </row>
    <row r="95" spans="1:8" x14ac:dyDescent="0.25">
      <c r="A95" s="12" t="s">
        <v>6</v>
      </c>
      <c r="B95" s="12">
        <v>11225</v>
      </c>
      <c r="C95" s="13" t="s">
        <v>16</v>
      </c>
      <c r="D95" s="14" t="s">
        <v>5</v>
      </c>
      <c r="E95" s="14" t="s">
        <v>5</v>
      </c>
      <c r="F95" s="14">
        <v>5</v>
      </c>
      <c r="G95" s="14" t="s">
        <v>5</v>
      </c>
      <c r="H95" s="13">
        <v>60000</v>
      </c>
    </row>
    <row r="96" spans="1:8" x14ac:dyDescent="0.25">
      <c r="A96" s="12" t="s">
        <v>6</v>
      </c>
      <c r="B96" s="12">
        <v>11201</v>
      </c>
      <c r="C96" s="13" t="s">
        <v>22</v>
      </c>
      <c r="D96" s="14" t="s">
        <v>5</v>
      </c>
      <c r="E96" s="14" t="s">
        <v>5</v>
      </c>
      <c r="F96" s="14">
        <v>6</v>
      </c>
      <c r="G96" s="14" t="s">
        <v>5</v>
      </c>
      <c r="H96" s="13">
        <v>55000</v>
      </c>
    </row>
    <row r="97" spans="1:8" x14ac:dyDescent="0.25">
      <c r="A97" s="12" t="s">
        <v>6</v>
      </c>
      <c r="B97" s="12">
        <v>11225</v>
      </c>
      <c r="C97" s="13" t="s">
        <v>14</v>
      </c>
      <c r="D97" s="14" t="s">
        <v>5</v>
      </c>
      <c r="E97" s="14" t="s">
        <v>5</v>
      </c>
      <c r="F97" s="14">
        <v>6</v>
      </c>
      <c r="G97" s="14" t="s">
        <v>5</v>
      </c>
      <c r="H97" s="13">
        <v>35000</v>
      </c>
    </row>
    <row r="98" spans="1:8" x14ac:dyDescent="0.25">
      <c r="A98" s="12" t="s">
        <v>4</v>
      </c>
      <c r="B98" s="12">
        <v>11225</v>
      </c>
      <c r="C98" s="13" t="s">
        <v>19</v>
      </c>
      <c r="D98" s="14" t="s">
        <v>5</v>
      </c>
      <c r="E98" s="14" t="s">
        <v>5</v>
      </c>
      <c r="F98" s="14">
        <v>6</v>
      </c>
      <c r="G98" s="14" t="s">
        <v>5</v>
      </c>
      <c r="H98" s="13">
        <v>40000</v>
      </c>
    </row>
    <row r="99" spans="1:8" x14ac:dyDescent="0.25">
      <c r="A99" s="12" t="s">
        <v>6</v>
      </c>
      <c r="B99" s="12">
        <v>11201</v>
      </c>
      <c r="C99" s="13" t="s">
        <v>20</v>
      </c>
      <c r="D99" s="14" t="s">
        <v>5</v>
      </c>
      <c r="E99" s="14" t="s">
        <v>5</v>
      </c>
      <c r="F99" s="14">
        <v>1</v>
      </c>
      <c r="G99" s="14" t="s">
        <v>5</v>
      </c>
      <c r="H99" s="13">
        <v>75000</v>
      </c>
    </row>
    <row r="100" spans="1:8" x14ac:dyDescent="0.25">
      <c r="A100" s="12" t="s">
        <v>4</v>
      </c>
      <c r="B100" s="12">
        <v>11201</v>
      </c>
      <c r="C100" s="13" t="s">
        <v>22</v>
      </c>
      <c r="D100" s="14" t="s">
        <v>5</v>
      </c>
      <c r="E100" s="14" t="s">
        <v>5</v>
      </c>
      <c r="F100" s="14">
        <v>3</v>
      </c>
      <c r="G100" s="14" t="s">
        <v>5</v>
      </c>
      <c r="H100" s="13">
        <v>55000</v>
      </c>
    </row>
    <row r="101" spans="1:8" x14ac:dyDescent="0.25">
      <c r="A101" s="15" t="s">
        <v>6</v>
      </c>
      <c r="B101" s="15">
        <v>11225</v>
      </c>
      <c r="C101" s="16" t="s">
        <v>19</v>
      </c>
      <c r="D101" s="17" t="s">
        <v>5</v>
      </c>
      <c r="E101" s="18" t="s">
        <v>5</v>
      </c>
      <c r="F101" s="17">
        <v>5</v>
      </c>
      <c r="G101" s="18" t="s">
        <v>5</v>
      </c>
      <c r="H101" s="16">
        <v>40000</v>
      </c>
    </row>
    <row r="102" spans="1:8" x14ac:dyDescent="0.25">
      <c r="C102" s="11"/>
      <c r="E102" s="22" t="s">
        <v>26</v>
      </c>
      <c r="F102" s="43">
        <f>AVERAGE(F2:F101)</f>
        <v>2.46</v>
      </c>
      <c r="G102" s="2"/>
      <c r="H102" s="30">
        <f>AVERAGE(H2:H101)</f>
        <v>58150</v>
      </c>
    </row>
    <row r="103" spans="1:8" x14ac:dyDescent="0.25">
      <c r="E103" s="33" t="s">
        <v>27</v>
      </c>
      <c r="F103" s="44">
        <f>MEDIAN(F2:F101)</f>
        <v>2</v>
      </c>
      <c r="G103" s="34"/>
      <c r="H103" s="23">
        <f>MEDIAN(H2:H101)</f>
        <v>57500</v>
      </c>
    </row>
    <row r="104" spans="1:8" x14ac:dyDescent="0.25">
      <c r="E104" s="33" t="s">
        <v>28</v>
      </c>
      <c r="F104" s="44">
        <f>MODE(F2:F101)</f>
        <v>1</v>
      </c>
      <c r="G104" s="34"/>
      <c r="H104" s="23">
        <f>MODE(H2:H101)</f>
        <v>75000</v>
      </c>
    </row>
    <row r="105" spans="1:8" x14ac:dyDescent="0.25">
      <c r="E105" s="33" t="s">
        <v>47</v>
      </c>
      <c r="F105" s="44">
        <f>_xlfn.VAR.S(F2:F101)</f>
        <v>4.1903030303030304</v>
      </c>
      <c r="G105" s="34"/>
      <c r="H105" s="35">
        <f>_xlfn.VAR.S(H2:H101)</f>
        <v>209926767.67676768</v>
      </c>
    </row>
    <row r="106" spans="1:8" x14ac:dyDescent="0.25">
      <c r="E106" s="24" t="s">
        <v>29</v>
      </c>
      <c r="F106" s="43">
        <f>STDEVA(F2:F101)</f>
        <v>2.0470229677028615</v>
      </c>
      <c r="G106" s="2"/>
      <c r="H106" s="31">
        <f>STDEVA(H2:H101)</f>
        <v>14488.849770660461</v>
      </c>
    </row>
    <row r="107" spans="1:8" x14ac:dyDescent="0.25">
      <c r="E107" s="32" t="s">
        <v>30</v>
      </c>
      <c r="F107" s="45">
        <f>COUNT(F2:F101)</f>
        <v>100</v>
      </c>
      <c r="G107" s="2"/>
    </row>
    <row r="108" spans="1:8" x14ac:dyDescent="0.25">
      <c r="E108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workbookViewId="0">
      <selection activeCell="R3" sqref="R3"/>
    </sheetView>
  </sheetViews>
  <sheetFormatPr defaultRowHeight="15" x14ac:dyDescent="0.25"/>
  <cols>
    <col min="1" max="1" width="24.28515625" style="2" customWidth="1"/>
    <col min="2" max="2" width="13.140625" style="1" bestFit="1" customWidth="1"/>
    <col min="3" max="3" width="33.7109375" style="1" customWidth="1"/>
  </cols>
  <sheetData>
    <row r="1" spans="1:3" ht="60" x14ac:dyDescent="0.25">
      <c r="A1" s="7" t="s">
        <v>31</v>
      </c>
      <c r="B1" s="7" t="s">
        <v>24</v>
      </c>
      <c r="C1" s="7" t="s">
        <v>37</v>
      </c>
    </row>
    <row r="2" spans="1:3" x14ac:dyDescent="0.25">
      <c r="A2" s="20" t="s">
        <v>21</v>
      </c>
      <c r="B2" s="20">
        <v>45000</v>
      </c>
      <c r="C2" s="21">
        <v>3</v>
      </c>
    </row>
    <row r="3" spans="1:3" x14ac:dyDescent="0.25">
      <c r="A3" s="13" t="s">
        <v>22</v>
      </c>
      <c r="B3" s="13">
        <v>55000</v>
      </c>
      <c r="C3" s="14">
        <v>1</v>
      </c>
    </row>
    <row r="4" spans="1:3" x14ac:dyDescent="0.25">
      <c r="A4" s="13" t="s">
        <v>17</v>
      </c>
      <c r="B4" s="13">
        <v>70000</v>
      </c>
      <c r="C4" s="14">
        <v>0</v>
      </c>
    </row>
    <row r="5" spans="1:3" x14ac:dyDescent="0.25">
      <c r="A5" s="13" t="s">
        <v>22</v>
      </c>
      <c r="B5" s="13">
        <v>55000</v>
      </c>
      <c r="C5" s="14">
        <v>1</v>
      </c>
    </row>
    <row r="6" spans="1:3" x14ac:dyDescent="0.25">
      <c r="A6" s="13" t="s">
        <v>18</v>
      </c>
      <c r="B6" s="13">
        <v>80000</v>
      </c>
      <c r="C6" s="14">
        <v>1</v>
      </c>
    </row>
    <row r="7" spans="1:3" x14ac:dyDescent="0.25">
      <c r="A7" s="13" t="s">
        <v>22</v>
      </c>
      <c r="B7" s="13">
        <v>55000</v>
      </c>
      <c r="C7" s="14">
        <v>1</v>
      </c>
    </row>
    <row r="8" spans="1:3" x14ac:dyDescent="0.25">
      <c r="A8" s="13" t="s">
        <v>20</v>
      </c>
      <c r="B8" s="13">
        <v>75000</v>
      </c>
      <c r="C8" s="14">
        <v>0</v>
      </c>
    </row>
    <row r="9" spans="1:3" x14ac:dyDescent="0.25">
      <c r="A9" s="13" t="s">
        <v>16</v>
      </c>
      <c r="B9" s="13">
        <v>60000</v>
      </c>
      <c r="C9" s="14">
        <v>5</v>
      </c>
    </row>
    <row r="10" spans="1:3" x14ac:dyDescent="0.25">
      <c r="A10" s="13" t="s">
        <v>20</v>
      </c>
      <c r="B10" s="13">
        <v>75000</v>
      </c>
      <c r="C10" s="14">
        <v>1</v>
      </c>
    </row>
    <row r="11" spans="1:3" x14ac:dyDescent="0.25">
      <c r="A11" s="13" t="s">
        <v>14</v>
      </c>
      <c r="B11" s="13">
        <v>35000</v>
      </c>
      <c r="C11" s="14">
        <v>5</v>
      </c>
    </row>
    <row r="12" spans="1:3" x14ac:dyDescent="0.25">
      <c r="A12" s="13" t="s">
        <v>17</v>
      </c>
      <c r="B12" s="13">
        <v>70000</v>
      </c>
      <c r="C12" s="14">
        <v>1</v>
      </c>
    </row>
    <row r="13" spans="1:3" x14ac:dyDescent="0.25">
      <c r="A13" s="13" t="s">
        <v>16</v>
      </c>
      <c r="B13" s="13">
        <v>60000</v>
      </c>
      <c r="C13" s="14">
        <v>5</v>
      </c>
    </row>
    <row r="14" spans="1:3" x14ac:dyDescent="0.25">
      <c r="A14" s="13" t="s">
        <v>20</v>
      </c>
      <c r="B14" s="13">
        <v>75000</v>
      </c>
      <c r="C14" s="14">
        <v>1</v>
      </c>
    </row>
    <row r="15" spans="1:3" x14ac:dyDescent="0.25">
      <c r="A15" s="13" t="s">
        <v>20</v>
      </c>
      <c r="B15" s="13">
        <v>75000</v>
      </c>
      <c r="C15" s="14">
        <v>1</v>
      </c>
    </row>
    <row r="16" spans="1:3" x14ac:dyDescent="0.25">
      <c r="A16" s="13" t="s">
        <v>15</v>
      </c>
      <c r="B16" s="13">
        <v>50000</v>
      </c>
      <c r="C16" s="14">
        <v>1</v>
      </c>
    </row>
    <row r="17" spans="1:3" x14ac:dyDescent="0.25">
      <c r="A17" s="13" t="s">
        <v>19</v>
      </c>
      <c r="B17" s="13">
        <v>40000</v>
      </c>
      <c r="C17" s="14">
        <v>3</v>
      </c>
    </row>
    <row r="18" spans="1:3" x14ac:dyDescent="0.25">
      <c r="A18" s="13" t="s">
        <v>20</v>
      </c>
      <c r="B18" s="13">
        <v>75000</v>
      </c>
      <c r="C18" s="14">
        <v>1</v>
      </c>
    </row>
    <row r="19" spans="1:3" x14ac:dyDescent="0.25">
      <c r="A19" s="13" t="s">
        <v>15</v>
      </c>
      <c r="B19" s="13">
        <v>50000</v>
      </c>
      <c r="C19" s="14">
        <v>3</v>
      </c>
    </row>
    <row r="20" spans="1:3" x14ac:dyDescent="0.25">
      <c r="A20" s="13" t="s">
        <v>19</v>
      </c>
      <c r="B20" s="13">
        <v>40000</v>
      </c>
      <c r="C20" s="14">
        <v>1</v>
      </c>
    </row>
    <row r="21" spans="1:3" x14ac:dyDescent="0.25">
      <c r="A21" s="13" t="s">
        <v>15</v>
      </c>
      <c r="B21" s="13">
        <v>50000</v>
      </c>
      <c r="C21" s="14">
        <v>6</v>
      </c>
    </row>
    <row r="22" spans="1:3" x14ac:dyDescent="0.25">
      <c r="A22" s="13" t="s">
        <v>22</v>
      </c>
      <c r="B22" s="13">
        <v>55000</v>
      </c>
      <c r="C22" s="14">
        <v>7</v>
      </c>
    </row>
    <row r="23" spans="1:3" x14ac:dyDescent="0.25">
      <c r="A23" s="13" t="s">
        <v>16</v>
      </c>
      <c r="B23" s="13">
        <v>60000</v>
      </c>
      <c r="C23" s="14">
        <v>5</v>
      </c>
    </row>
    <row r="24" spans="1:3" x14ac:dyDescent="0.25">
      <c r="A24" s="13" t="s">
        <v>22</v>
      </c>
      <c r="B24" s="13">
        <v>55000</v>
      </c>
      <c r="C24" s="14">
        <v>4</v>
      </c>
    </row>
    <row r="25" spans="1:3" x14ac:dyDescent="0.25">
      <c r="A25" s="13" t="s">
        <v>18</v>
      </c>
      <c r="B25" s="13">
        <v>80000</v>
      </c>
      <c r="C25" s="14">
        <v>0</v>
      </c>
    </row>
    <row r="26" spans="1:3" x14ac:dyDescent="0.25">
      <c r="A26" s="13" t="s">
        <v>17</v>
      </c>
      <c r="B26" s="13">
        <v>70000</v>
      </c>
      <c r="C26" s="14">
        <v>0</v>
      </c>
    </row>
    <row r="27" spans="1:3" x14ac:dyDescent="0.25">
      <c r="A27" s="13" t="s">
        <v>18</v>
      </c>
      <c r="B27" s="13">
        <v>80000</v>
      </c>
      <c r="C27" s="14">
        <v>1</v>
      </c>
    </row>
    <row r="28" spans="1:3" x14ac:dyDescent="0.25">
      <c r="A28" s="13" t="s">
        <v>20</v>
      </c>
      <c r="B28" s="13">
        <v>75000</v>
      </c>
      <c r="C28" s="14">
        <v>2</v>
      </c>
    </row>
    <row r="29" spans="1:3" x14ac:dyDescent="0.25">
      <c r="A29" s="13" t="s">
        <v>16</v>
      </c>
      <c r="B29" s="13">
        <v>60000</v>
      </c>
      <c r="C29" s="14">
        <v>6</v>
      </c>
    </row>
    <row r="30" spans="1:3" x14ac:dyDescent="0.25">
      <c r="A30" s="13" t="s">
        <v>23</v>
      </c>
      <c r="B30" s="13">
        <v>65000</v>
      </c>
      <c r="C30" s="14">
        <v>4</v>
      </c>
    </row>
    <row r="31" spans="1:3" x14ac:dyDescent="0.25">
      <c r="A31" s="13" t="s">
        <v>15</v>
      </c>
      <c r="B31" s="13">
        <v>50000</v>
      </c>
      <c r="C31" s="14">
        <v>0</v>
      </c>
    </row>
    <row r="32" spans="1:3" x14ac:dyDescent="0.25">
      <c r="A32" s="13" t="s">
        <v>21</v>
      </c>
      <c r="B32" s="13">
        <v>45000</v>
      </c>
      <c r="C32" s="14">
        <v>3</v>
      </c>
    </row>
    <row r="33" spans="1:3" x14ac:dyDescent="0.25">
      <c r="A33" s="13" t="s">
        <v>14</v>
      </c>
      <c r="B33" s="13">
        <v>35000</v>
      </c>
      <c r="C33" s="14">
        <v>6</v>
      </c>
    </row>
    <row r="34" spans="1:3" x14ac:dyDescent="0.25">
      <c r="A34" s="13" t="s">
        <v>18</v>
      </c>
      <c r="B34" s="13">
        <v>80000</v>
      </c>
      <c r="C34" s="14">
        <v>2</v>
      </c>
    </row>
    <row r="35" spans="1:3" x14ac:dyDescent="0.25">
      <c r="A35" s="13" t="s">
        <v>19</v>
      </c>
      <c r="B35" s="13">
        <v>40000</v>
      </c>
      <c r="C35" s="14">
        <v>4</v>
      </c>
    </row>
    <row r="36" spans="1:3" x14ac:dyDescent="0.25">
      <c r="A36" s="13" t="s">
        <v>16</v>
      </c>
      <c r="B36" s="13">
        <v>60000</v>
      </c>
      <c r="C36" s="14">
        <v>6</v>
      </c>
    </row>
    <row r="37" spans="1:3" x14ac:dyDescent="0.25">
      <c r="A37" s="13" t="s">
        <v>19</v>
      </c>
      <c r="B37" s="13">
        <v>40000</v>
      </c>
      <c r="C37" s="14">
        <v>5</v>
      </c>
    </row>
    <row r="38" spans="1:3" x14ac:dyDescent="0.25">
      <c r="A38" s="13" t="s">
        <v>16</v>
      </c>
      <c r="B38" s="13">
        <v>60000</v>
      </c>
      <c r="C38" s="14">
        <v>1</v>
      </c>
    </row>
    <row r="39" spans="1:3" x14ac:dyDescent="0.25">
      <c r="A39" s="13" t="s">
        <v>19</v>
      </c>
      <c r="B39" s="13">
        <v>40000</v>
      </c>
      <c r="C39" s="14">
        <v>4</v>
      </c>
    </row>
    <row r="40" spans="1:3" x14ac:dyDescent="0.25">
      <c r="A40" s="13" t="s">
        <v>18</v>
      </c>
      <c r="B40" s="13">
        <v>80000</v>
      </c>
      <c r="C40" s="14">
        <v>0</v>
      </c>
    </row>
    <row r="41" spans="1:3" x14ac:dyDescent="0.25">
      <c r="A41" s="13" t="s">
        <v>20</v>
      </c>
      <c r="B41" s="13">
        <v>75000</v>
      </c>
      <c r="C41" s="14">
        <v>2</v>
      </c>
    </row>
    <row r="42" spans="1:3" x14ac:dyDescent="0.25">
      <c r="A42" s="13" t="s">
        <v>20</v>
      </c>
      <c r="B42" s="13">
        <v>75000</v>
      </c>
      <c r="C42" s="14">
        <v>1</v>
      </c>
    </row>
    <row r="43" spans="1:3" x14ac:dyDescent="0.25">
      <c r="A43" s="13" t="s">
        <v>22</v>
      </c>
      <c r="B43" s="13">
        <v>55000</v>
      </c>
      <c r="C43" s="14">
        <v>6</v>
      </c>
    </row>
    <row r="44" spans="1:3" x14ac:dyDescent="0.25">
      <c r="A44" s="13" t="s">
        <v>23</v>
      </c>
      <c r="B44" s="13">
        <v>65000</v>
      </c>
      <c r="C44" s="14">
        <v>2</v>
      </c>
    </row>
    <row r="45" spans="1:3" x14ac:dyDescent="0.25">
      <c r="A45" s="13" t="s">
        <v>18</v>
      </c>
      <c r="B45" s="13">
        <v>80000</v>
      </c>
      <c r="C45" s="14">
        <v>0</v>
      </c>
    </row>
    <row r="46" spans="1:3" x14ac:dyDescent="0.25">
      <c r="A46" s="13" t="s">
        <v>15</v>
      </c>
      <c r="B46" s="13">
        <v>50000</v>
      </c>
      <c r="C46" s="14">
        <v>1</v>
      </c>
    </row>
    <row r="47" spans="1:3" x14ac:dyDescent="0.25">
      <c r="A47" s="13" t="s">
        <v>21</v>
      </c>
      <c r="B47" s="13">
        <v>45000</v>
      </c>
      <c r="C47" s="14">
        <v>2</v>
      </c>
    </row>
    <row r="48" spans="1:3" x14ac:dyDescent="0.25">
      <c r="A48" s="13" t="s">
        <v>16</v>
      </c>
      <c r="B48" s="13">
        <v>60000</v>
      </c>
      <c r="C48" s="14">
        <v>0</v>
      </c>
    </row>
    <row r="49" spans="1:3" x14ac:dyDescent="0.25">
      <c r="A49" s="13" t="s">
        <v>19</v>
      </c>
      <c r="B49" s="13">
        <v>40000</v>
      </c>
      <c r="C49" s="14">
        <v>5</v>
      </c>
    </row>
    <row r="50" spans="1:3" x14ac:dyDescent="0.25">
      <c r="A50" s="13" t="s">
        <v>20</v>
      </c>
      <c r="B50" s="13">
        <v>75000</v>
      </c>
      <c r="C50" s="14">
        <v>2</v>
      </c>
    </row>
    <row r="51" spans="1:3" x14ac:dyDescent="0.25">
      <c r="A51" s="13" t="s">
        <v>22</v>
      </c>
      <c r="B51" s="13">
        <v>55000</v>
      </c>
      <c r="C51" s="14">
        <v>0</v>
      </c>
    </row>
    <row r="52" spans="1:3" x14ac:dyDescent="0.25">
      <c r="A52" s="13" t="s">
        <v>22</v>
      </c>
      <c r="B52" s="13">
        <v>55000</v>
      </c>
      <c r="C52" s="14">
        <v>2</v>
      </c>
    </row>
    <row r="53" spans="1:3" x14ac:dyDescent="0.25">
      <c r="A53" s="13" t="s">
        <v>20</v>
      </c>
      <c r="B53" s="13">
        <v>75000</v>
      </c>
      <c r="C53" s="14">
        <v>1</v>
      </c>
    </row>
    <row r="54" spans="1:3" x14ac:dyDescent="0.25">
      <c r="A54" s="13" t="s">
        <v>15</v>
      </c>
      <c r="B54" s="13">
        <v>50000</v>
      </c>
      <c r="C54" s="14">
        <v>0</v>
      </c>
    </row>
    <row r="55" spans="1:3" x14ac:dyDescent="0.25">
      <c r="A55" s="13" t="s">
        <v>14</v>
      </c>
      <c r="B55" s="13">
        <v>35000</v>
      </c>
      <c r="C55" s="14">
        <v>2</v>
      </c>
    </row>
    <row r="56" spans="1:3" x14ac:dyDescent="0.25">
      <c r="A56" s="13" t="s">
        <v>16</v>
      </c>
      <c r="B56" s="13">
        <v>60000</v>
      </c>
      <c r="C56" s="14">
        <v>5</v>
      </c>
    </row>
    <row r="57" spans="1:3" x14ac:dyDescent="0.25">
      <c r="A57" s="13" t="s">
        <v>18</v>
      </c>
      <c r="B57" s="13">
        <v>80000</v>
      </c>
      <c r="C57" s="14">
        <v>0</v>
      </c>
    </row>
    <row r="58" spans="1:3" x14ac:dyDescent="0.25">
      <c r="A58" s="13" t="s">
        <v>16</v>
      </c>
      <c r="B58" s="13">
        <v>60000</v>
      </c>
      <c r="C58" s="14">
        <v>1</v>
      </c>
    </row>
    <row r="59" spans="1:3" x14ac:dyDescent="0.25">
      <c r="A59" s="13" t="s">
        <v>23</v>
      </c>
      <c r="B59" s="13">
        <v>65000</v>
      </c>
      <c r="C59" s="14">
        <v>1</v>
      </c>
    </row>
    <row r="60" spans="1:3" x14ac:dyDescent="0.25">
      <c r="A60" s="13" t="s">
        <v>15</v>
      </c>
      <c r="B60" s="13">
        <v>50000</v>
      </c>
      <c r="C60" s="14">
        <v>2</v>
      </c>
    </row>
    <row r="61" spans="1:3" x14ac:dyDescent="0.25">
      <c r="A61" s="13" t="s">
        <v>18</v>
      </c>
      <c r="B61" s="13">
        <v>80000</v>
      </c>
      <c r="C61" s="14">
        <v>2</v>
      </c>
    </row>
    <row r="62" spans="1:3" x14ac:dyDescent="0.25">
      <c r="A62" s="13" t="s">
        <v>22</v>
      </c>
      <c r="B62" s="13">
        <v>55000</v>
      </c>
      <c r="C62" s="14">
        <v>1</v>
      </c>
    </row>
    <row r="63" spans="1:3" x14ac:dyDescent="0.25">
      <c r="A63" s="13" t="s">
        <v>14</v>
      </c>
      <c r="B63" s="13">
        <v>35000</v>
      </c>
      <c r="C63" s="14">
        <v>2</v>
      </c>
    </row>
    <row r="64" spans="1:3" x14ac:dyDescent="0.25">
      <c r="A64" s="13" t="s">
        <v>15</v>
      </c>
      <c r="B64" s="13">
        <v>50000</v>
      </c>
      <c r="C64" s="14">
        <v>1</v>
      </c>
    </row>
    <row r="65" spans="1:3" x14ac:dyDescent="0.25">
      <c r="A65" s="13" t="s">
        <v>18</v>
      </c>
      <c r="B65" s="13">
        <v>80000</v>
      </c>
      <c r="C65" s="14">
        <v>1</v>
      </c>
    </row>
    <row r="66" spans="1:3" x14ac:dyDescent="0.25">
      <c r="A66" s="13" t="s">
        <v>20</v>
      </c>
      <c r="B66" s="13">
        <v>75000</v>
      </c>
      <c r="C66" s="14">
        <v>1</v>
      </c>
    </row>
    <row r="67" spans="1:3" x14ac:dyDescent="0.25">
      <c r="A67" s="13" t="s">
        <v>22</v>
      </c>
      <c r="B67" s="13">
        <v>55000</v>
      </c>
      <c r="C67" s="14">
        <v>0</v>
      </c>
    </row>
    <row r="68" spans="1:3" x14ac:dyDescent="0.25">
      <c r="A68" s="13" t="s">
        <v>15</v>
      </c>
      <c r="B68" s="13">
        <v>50000</v>
      </c>
      <c r="C68" s="14">
        <v>3</v>
      </c>
    </row>
    <row r="69" spans="1:3" x14ac:dyDescent="0.25">
      <c r="A69" s="13" t="s">
        <v>17</v>
      </c>
      <c r="B69" s="13">
        <v>70000</v>
      </c>
      <c r="C69" s="14">
        <v>2</v>
      </c>
    </row>
    <row r="70" spans="1:3" x14ac:dyDescent="0.25">
      <c r="A70" s="13" t="s">
        <v>21</v>
      </c>
      <c r="B70" s="13">
        <v>45000</v>
      </c>
      <c r="C70" s="14">
        <v>4</v>
      </c>
    </row>
    <row r="71" spans="1:3" x14ac:dyDescent="0.25">
      <c r="A71" s="13" t="s">
        <v>15</v>
      </c>
      <c r="B71" s="13">
        <v>50000</v>
      </c>
      <c r="C71" s="14">
        <v>1</v>
      </c>
    </row>
    <row r="72" spans="1:3" x14ac:dyDescent="0.25">
      <c r="A72" s="13" t="s">
        <v>20</v>
      </c>
      <c r="B72" s="13">
        <v>75000</v>
      </c>
      <c r="C72" s="14">
        <v>1</v>
      </c>
    </row>
    <row r="73" spans="1:3" x14ac:dyDescent="0.25">
      <c r="A73" s="13" t="s">
        <v>20</v>
      </c>
      <c r="B73" s="13">
        <v>75000</v>
      </c>
      <c r="C73" s="14">
        <v>0</v>
      </c>
    </row>
    <row r="74" spans="1:3" x14ac:dyDescent="0.25">
      <c r="A74" s="13" t="s">
        <v>22</v>
      </c>
      <c r="B74" s="13">
        <v>55000</v>
      </c>
      <c r="C74" s="14">
        <v>6</v>
      </c>
    </row>
    <row r="75" spans="1:3" x14ac:dyDescent="0.25">
      <c r="A75" s="13" t="s">
        <v>20</v>
      </c>
      <c r="B75" s="13">
        <v>75000</v>
      </c>
      <c r="C75" s="14">
        <v>4</v>
      </c>
    </row>
    <row r="76" spans="1:3" x14ac:dyDescent="0.25">
      <c r="A76" s="13" t="s">
        <v>17</v>
      </c>
      <c r="B76" s="13">
        <v>70000</v>
      </c>
      <c r="C76" s="14">
        <v>1</v>
      </c>
    </row>
    <row r="77" spans="1:3" x14ac:dyDescent="0.25">
      <c r="A77" s="13" t="s">
        <v>16</v>
      </c>
      <c r="B77" s="13">
        <v>60000</v>
      </c>
      <c r="C77" s="14">
        <v>1</v>
      </c>
    </row>
    <row r="78" spans="1:3" x14ac:dyDescent="0.25">
      <c r="A78" s="13" t="s">
        <v>14</v>
      </c>
      <c r="B78" s="13">
        <v>35000</v>
      </c>
      <c r="C78" s="14">
        <v>5</v>
      </c>
    </row>
    <row r="79" spans="1:3" x14ac:dyDescent="0.25">
      <c r="A79" s="13" t="s">
        <v>14</v>
      </c>
      <c r="B79" s="13">
        <v>35000</v>
      </c>
      <c r="C79" s="14">
        <v>2</v>
      </c>
    </row>
    <row r="80" spans="1:3" x14ac:dyDescent="0.25">
      <c r="A80" s="13" t="s">
        <v>19</v>
      </c>
      <c r="B80" s="13">
        <v>40000</v>
      </c>
      <c r="C80" s="14">
        <v>0</v>
      </c>
    </row>
    <row r="81" spans="1:3" x14ac:dyDescent="0.25">
      <c r="A81" s="13" t="s">
        <v>16</v>
      </c>
      <c r="B81" s="13">
        <v>60000</v>
      </c>
      <c r="C81" s="14">
        <v>5</v>
      </c>
    </row>
    <row r="82" spans="1:3" x14ac:dyDescent="0.25">
      <c r="A82" s="13" t="s">
        <v>18</v>
      </c>
      <c r="B82" s="13">
        <v>80000</v>
      </c>
      <c r="C82" s="14">
        <v>2</v>
      </c>
    </row>
    <row r="83" spans="1:3" x14ac:dyDescent="0.25">
      <c r="A83" s="13" t="s">
        <v>22</v>
      </c>
      <c r="B83" s="13">
        <v>55000</v>
      </c>
      <c r="C83" s="14">
        <v>0</v>
      </c>
    </row>
    <row r="84" spans="1:3" x14ac:dyDescent="0.25">
      <c r="A84" s="13" t="s">
        <v>23</v>
      </c>
      <c r="B84" s="13">
        <v>65000</v>
      </c>
      <c r="C84" s="14">
        <v>1</v>
      </c>
    </row>
    <row r="85" spans="1:3" x14ac:dyDescent="0.25">
      <c r="A85" s="13" t="s">
        <v>15</v>
      </c>
      <c r="B85" s="13">
        <v>40000</v>
      </c>
      <c r="C85" s="14">
        <v>5</v>
      </c>
    </row>
    <row r="86" spans="1:3" x14ac:dyDescent="0.25">
      <c r="A86" s="13" t="s">
        <v>16</v>
      </c>
      <c r="B86" s="13">
        <v>60000</v>
      </c>
      <c r="C86" s="14">
        <v>3</v>
      </c>
    </row>
    <row r="87" spans="1:3" x14ac:dyDescent="0.25">
      <c r="A87" s="13" t="s">
        <v>14</v>
      </c>
      <c r="B87" s="13">
        <v>35000</v>
      </c>
      <c r="C87" s="14">
        <v>5</v>
      </c>
    </row>
    <row r="88" spans="1:3" x14ac:dyDescent="0.25">
      <c r="A88" s="13" t="s">
        <v>16</v>
      </c>
      <c r="B88" s="13">
        <v>60000</v>
      </c>
      <c r="C88" s="14">
        <v>2</v>
      </c>
    </row>
    <row r="89" spans="1:3" x14ac:dyDescent="0.25">
      <c r="A89" s="13" t="s">
        <v>21</v>
      </c>
      <c r="B89" s="13">
        <v>45000</v>
      </c>
      <c r="C89" s="14">
        <v>2</v>
      </c>
    </row>
    <row r="90" spans="1:3" x14ac:dyDescent="0.25">
      <c r="A90" s="13" t="s">
        <v>21</v>
      </c>
      <c r="B90" s="13">
        <v>45000</v>
      </c>
      <c r="C90" s="14">
        <v>5</v>
      </c>
    </row>
    <row r="91" spans="1:3" x14ac:dyDescent="0.25">
      <c r="A91" s="13" t="s">
        <v>19</v>
      </c>
      <c r="B91" s="13">
        <v>40000</v>
      </c>
      <c r="C91" s="14">
        <v>3</v>
      </c>
    </row>
    <row r="92" spans="1:3" x14ac:dyDescent="0.25">
      <c r="A92" s="13" t="s">
        <v>18</v>
      </c>
      <c r="B92" s="13">
        <v>80000</v>
      </c>
      <c r="C92" s="14">
        <v>0</v>
      </c>
    </row>
    <row r="93" spans="1:3" x14ac:dyDescent="0.25">
      <c r="A93" s="13" t="s">
        <v>14</v>
      </c>
      <c r="B93" s="13">
        <v>35000</v>
      </c>
      <c r="C93" s="14">
        <v>6</v>
      </c>
    </row>
    <row r="94" spans="1:3" x14ac:dyDescent="0.25">
      <c r="A94" s="13" t="s">
        <v>23</v>
      </c>
      <c r="B94" s="13">
        <v>65000</v>
      </c>
      <c r="C94" s="14">
        <v>1</v>
      </c>
    </row>
    <row r="95" spans="1:3" x14ac:dyDescent="0.25">
      <c r="A95" s="13" t="s">
        <v>16</v>
      </c>
      <c r="B95" s="13">
        <v>60000</v>
      </c>
      <c r="C95" s="14">
        <v>5</v>
      </c>
    </row>
    <row r="96" spans="1:3" x14ac:dyDescent="0.25">
      <c r="A96" s="13" t="s">
        <v>22</v>
      </c>
      <c r="B96" s="13">
        <v>55000</v>
      </c>
      <c r="C96" s="14">
        <v>6</v>
      </c>
    </row>
    <row r="97" spans="1:3" x14ac:dyDescent="0.25">
      <c r="A97" s="13" t="s">
        <v>14</v>
      </c>
      <c r="B97" s="13">
        <v>35000</v>
      </c>
      <c r="C97" s="14">
        <v>6</v>
      </c>
    </row>
    <row r="98" spans="1:3" x14ac:dyDescent="0.25">
      <c r="A98" s="13" t="s">
        <v>19</v>
      </c>
      <c r="B98" s="13">
        <v>40000</v>
      </c>
      <c r="C98" s="14">
        <v>6</v>
      </c>
    </row>
    <row r="99" spans="1:3" x14ac:dyDescent="0.25">
      <c r="A99" s="13" t="s">
        <v>20</v>
      </c>
      <c r="B99" s="13">
        <v>75000</v>
      </c>
      <c r="C99" s="14">
        <v>1</v>
      </c>
    </row>
    <row r="100" spans="1:3" x14ac:dyDescent="0.25">
      <c r="A100" s="13" t="s">
        <v>22</v>
      </c>
      <c r="B100" s="13">
        <v>55000</v>
      </c>
      <c r="C100" s="14">
        <v>3</v>
      </c>
    </row>
    <row r="101" spans="1:3" x14ac:dyDescent="0.25">
      <c r="A101" s="16" t="s">
        <v>19</v>
      </c>
      <c r="B101" s="16">
        <v>40000</v>
      </c>
      <c r="C101" s="17">
        <v>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7.7109375" style="1" bestFit="1" customWidth="1"/>
    <col min="2" max="2" width="9.140625" style="1"/>
    <col min="3" max="3" width="13.140625" style="2" bestFit="1" customWidth="1"/>
    <col min="4" max="4" width="14.7109375" style="1" customWidth="1"/>
    <col min="5" max="5" width="26.5703125" style="1" customWidth="1"/>
    <col min="6" max="6" width="24.140625" style="1" customWidth="1"/>
    <col min="7" max="7" width="16.42578125" style="1" customWidth="1"/>
    <col min="8" max="8" width="22.140625" style="3" customWidth="1"/>
    <col min="9" max="9" width="9.140625" style="1"/>
    <col min="10" max="10" width="20" style="37" customWidth="1"/>
    <col min="11" max="11" width="14.7109375" style="1" bestFit="1" customWidth="1"/>
    <col min="12" max="15" width="19.28515625" style="1" customWidth="1"/>
    <col min="16" max="16384" width="9.140625" style="1"/>
  </cols>
  <sheetData>
    <row r="1" spans="1:13" ht="75" x14ac:dyDescent="0.25">
      <c r="A1" s="5" t="s">
        <v>0</v>
      </c>
      <c r="B1" s="6" t="s">
        <v>13</v>
      </c>
      <c r="C1" s="7" t="s">
        <v>25</v>
      </c>
      <c r="D1" s="6" t="s">
        <v>1</v>
      </c>
      <c r="E1" s="6" t="s">
        <v>2</v>
      </c>
      <c r="F1" s="7" t="s">
        <v>36</v>
      </c>
      <c r="G1" s="6" t="s">
        <v>3</v>
      </c>
      <c r="H1" s="7" t="s">
        <v>38</v>
      </c>
      <c r="K1" s="52" t="s">
        <v>44</v>
      </c>
      <c r="L1" s="10"/>
      <c r="M1" s="36"/>
    </row>
    <row r="2" spans="1:13" x14ac:dyDescent="0.25">
      <c r="A2" s="19" t="s">
        <v>4</v>
      </c>
      <c r="B2" s="19">
        <v>11225</v>
      </c>
      <c r="C2" s="20" t="s">
        <v>21</v>
      </c>
      <c r="D2" s="21" t="s">
        <v>7</v>
      </c>
      <c r="E2" s="21" t="s">
        <v>5</v>
      </c>
      <c r="F2" s="21">
        <v>3</v>
      </c>
      <c r="G2" s="21" t="s">
        <v>5</v>
      </c>
      <c r="H2" s="20">
        <v>45000</v>
      </c>
      <c r="J2" s="53" t="s">
        <v>40</v>
      </c>
      <c r="K2" s="41">
        <f>AVERAGEIFS(F$2:F$101, B$2:B$101, "11225", A$2:A$101, "F" )</f>
        <v>3.375</v>
      </c>
    </row>
    <row r="3" spans="1:13" x14ac:dyDescent="0.25">
      <c r="A3" s="12" t="s">
        <v>6</v>
      </c>
      <c r="B3" s="12">
        <v>11201</v>
      </c>
      <c r="C3" s="13" t="s">
        <v>22</v>
      </c>
      <c r="D3" s="14" t="s">
        <v>5</v>
      </c>
      <c r="E3" s="14" t="s">
        <v>5</v>
      </c>
      <c r="F3" s="14">
        <v>1</v>
      </c>
      <c r="G3" s="14" t="s">
        <v>5</v>
      </c>
      <c r="H3" s="13">
        <v>55000</v>
      </c>
      <c r="J3" s="54" t="s">
        <v>41</v>
      </c>
      <c r="K3" s="42">
        <f>AVERAGEIFS(F$2:F$101, B$2:B$101, "11225", A$2:A$101, "M" )</f>
        <v>2.8235294117647061</v>
      </c>
    </row>
    <row r="4" spans="1:13" x14ac:dyDescent="0.25">
      <c r="A4" s="12" t="s">
        <v>6</v>
      </c>
      <c r="B4" s="12">
        <v>11201</v>
      </c>
      <c r="C4" s="13" t="s">
        <v>17</v>
      </c>
      <c r="D4" s="14" t="s">
        <v>7</v>
      </c>
      <c r="E4" s="14" t="s">
        <v>5</v>
      </c>
      <c r="F4" s="14">
        <v>0</v>
      </c>
      <c r="G4" s="14" t="s">
        <v>5</v>
      </c>
      <c r="H4" s="13">
        <v>70000</v>
      </c>
      <c r="J4" s="55" t="s">
        <v>45</v>
      </c>
      <c r="K4" s="42">
        <f>AVERAGEIF(B$2:B$101, "11225",F$2:F$101)</f>
        <v>3</v>
      </c>
    </row>
    <row r="5" spans="1:13" x14ac:dyDescent="0.25">
      <c r="A5" s="12" t="s">
        <v>6</v>
      </c>
      <c r="B5" s="12">
        <v>11225</v>
      </c>
      <c r="C5" s="13" t="s">
        <v>22</v>
      </c>
      <c r="D5" s="14" t="s">
        <v>5</v>
      </c>
      <c r="E5" s="14" t="s">
        <v>5</v>
      </c>
      <c r="F5" s="14">
        <v>1</v>
      </c>
      <c r="G5" s="14" t="s">
        <v>5</v>
      </c>
      <c r="H5" s="13">
        <v>55000</v>
      </c>
      <c r="J5" s="54" t="s">
        <v>42</v>
      </c>
      <c r="K5" s="42">
        <f>AVERAGEIFS(F$2:F$101, B$2:B$101, "11201", A$2:A$101, "F" )</f>
        <v>1.8571428571428572</v>
      </c>
    </row>
    <row r="6" spans="1:13" x14ac:dyDescent="0.25">
      <c r="A6" s="12" t="s">
        <v>4</v>
      </c>
      <c r="B6" s="12">
        <v>11201</v>
      </c>
      <c r="C6" s="13" t="s">
        <v>18</v>
      </c>
      <c r="D6" s="14" t="s">
        <v>5</v>
      </c>
      <c r="E6" s="14" t="s">
        <v>5</v>
      </c>
      <c r="F6" s="14">
        <v>1</v>
      </c>
      <c r="G6" s="14" t="s">
        <v>5</v>
      </c>
      <c r="H6" s="13">
        <v>80000</v>
      </c>
      <c r="J6" s="54" t="s">
        <v>43</v>
      </c>
      <c r="K6" s="42">
        <f>AVERAGEIFS(F$2:F$101, B$2:B$101, "11201", A$2:A$101, "M" )</f>
        <v>1.9655172413793103</v>
      </c>
    </row>
    <row r="7" spans="1:13" x14ac:dyDescent="0.25">
      <c r="A7" s="12" t="s">
        <v>6</v>
      </c>
      <c r="B7" s="12">
        <v>11225</v>
      </c>
      <c r="C7" s="13" t="s">
        <v>22</v>
      </c>
      <c r="D7" s="14" t="s">
        <v>5</v>
      </c>
      <c r="E7" s="14" t="s">
        <v>5</v>
      </c>
      <c r="F7" s="14">
        <v>1</v>
      </c>
      <c r="G7" s="14" t="s">
        <v>5</v>
      </c>
      <c r="H7" s="13">
        <v>55000</v>
      </c>
      <c r="J7" s="56" t="s">
        <v>46</v>
      </c>
      <c r="K7" s="46">
        <f>AVERAGEIF(B$2:B$101, "11201",F$2:F$101)</f>
        <v>1.92</v>
      </c>
    </row>
    <row r="8" spans="1:13" x14ac:dyDescent="0.25">
      <c r="A8" s="12" t="s">
        <v>4</v>
      </c>
      <c r="B8" s="12">
        <v>11201</v>
      </c>
      <c r="C8" s="13" t="s">
        <v>20</v>
      </c>
      <c r="D8" s="14" t="s">
        <v>5</v>
      </c>
      <c r="E8" s="14" t="s">
        <v>5</v>
      </c>
      <c r="F8" s="14">
        <v>0</v>
      </c>
      <c r="G8" s="14" t="s">
        <v>5</v>
      </c>
      <c r="H8" s="13">
        <v>75000</v>
      </c>
      <c r="J8" s="1"/>
    </row>
    <row r="9" spans="1:13" x14ac:dyDescent="0.25">
      <c r="A9" s="12" t="s">
        <v>6</v>
      </c>
      <c r="B9" s="12">
        <v>11201</v>
      </c>
      <c r="C9" s="13" t="s">
        <v>16</v>
      </c>
      <c r="D9" s="14" t="s">
        <v>5</v>
      </c>
      <c r="E9" s="14" t="s">
        <v>5</v>
      </c>
      <c r="F9" s="14">
        <v>5</v>
      </c>
      <c r="G9" s="14" t="s">
        <v>5</v>
      </c>
      <c r="H9" s="13">
        <v>60000</v>
      </c>
      <c r="J9" s="1"/>
    </row>
    <row r="10" spans="1:13" x14ac:dyDescent="0.25">
      <c r="A10" s="12" t="s">
        <v>6</v>
      </c>
      <c r="B10" s="12">
        <v>11225</v>
      </c>
      <c r="C10" s="13" t="s">
        <v>20</v>
      </c>
      <c r="D10" s="14" t="s">
        <v>5</v>
      </c>
      <c r="E10" s="14" t="s">
        <v>5</v>
      </c>
      <c r="F10" s="14">
        <v>1</v>
      </c>
      <c r="G10" s="14" t="s">
        <v>5</v>
      </c>
      <c r="H10" s="13">
        <v>75000</v>
      </c>
    </row>
    <row r="11" spans="1:13" x14ac:dyDescent="0.25">
      <c r="A11" s="12" t="s">
        <v>4</v>
      </c>
      <c r="B11" s="12">
        <v>11225</v>
      </c>
      <c r="C11" s="13" t="s">
        <v>14</v>
      </c>
      <c r="D11" s="14" t="s">
        <v>5</v>
      </c>
      <c r="E11" s="14" t="s">
        <v>5</v>
      </c>
      <c r="F11" s="14">
        <v>5</v>
      </c>
      <c r="G11" s="14" t="s">
        <v>7</v>
      </c>
      <c r="H11" s="13">
        <v>35000</v>
      </c>
    </row>
    <row r="12" spans="1:13" x14ac:dyDescent="0.25">
      <c r="A12" s="12" t="s">
        <v>6</v>
      </c>
      <c r="B12" s="12">
        <v>11201</v>
      </c>
      <c r="C12" s="13" t="s">
        <v>17</v>
      </c>
      <c r="D12" s="14" t="s">
        <v>5</v>
      </c>
      <c r="E12" s="14" t="s">
        <v>5</v>
      </c>
      <c r="F12" s="14">
        <v>1</v>
      </c>
      <c r="G12" s="14" t="s">
        <v>5</v>
      </c>
      <c r="H12" s="13">
        <v>70000</v>
      </c>
    </row>
    <row r="13" spans="1:13" x14ac:dyDescent="0.25">
      <c r="A13" s="12" t="s">
        <v>6</v>
      </c>
      <c r="B13" s="12">
        <v>11225</v>
      </c>
      <c r="C13" s="13" t="s">
        <v>16</v>
      </c>
      <c r="D13" s="14" t="s">
        <v>5</v>
      </c>
      <c r="E13" s="14" t="s">
        <v>5</v>
      </c>
      <c r="F13" s="14">
        <v>5</v>
      </c>
      <c r="G13" s="14" t="s">
        <v>7</v>
      </c>
      <c r="H13" s="13">
        <v>60000</v>
      </c>
    </row>
    <row r="14" spans="1:13" x14ac:dyDescent="0.25">
      <c r="A14" s="12" t="s">
        <v>4</v>
      </c>
      <c r="B14" s="12">
        <v>11201</v>
      </c>
      <c r="C14" s="13" t="s">
        <v>20</v>
      </c>
      <c r="D14" s="14" t="s">
        <v>5</v>
      </c>
      <c r="E14" s="14" t="s">
        <v>5</v>
      </c>
      <c r="F14" s="14">
        <v>1</v>
      </c>
      <c r="G14" s="14" t="s">
        <v>5</v>
      </c>
      <c r="H14" s="13">
        <v>75000</v>
      </c>
    </row>
    <row r="15" spans="1:13" x14ac:dyDescent="0.25">
      <c r="A15" s="12" t="s">
        <v>6</v>
      </c>
      <c r="B15" s="12">
        <v>11225</v>
      </c>
      <c r="C15" s="13" t="s">
        <v>20</v>
      </c>
      <c r="D15" s="14" t="s">
        <v>5</v>
      </c>
      <c r="E15" s="14" t="s">
        <v>5</v>
      </c>
      <c r="F15" s="14">
        <v>1</v>
      </c>
      <c r="G15" s="14" t="s">
        <v>5</v>
      </c>
      <c r="H15" s="13">
        <v>75000</v>
      </c>
    </row>
    <row r="16" spans="1:13" x14ac:dyDescent="0.25">
      <c r="A16" s="12" t="s">
        <v>6</v>
      </c>
      <c r="B16" s="12">
        <v>11225</v>
      </c>
      <c r="C16" s="13" t="s">
        <v>15</v>
      </c>
      <c r="D16" s="14" t="s">
        <v>5</v>
      </c>
      <c r="E16" s="14" t="s">
        <v>5</v>
      </c>
      <c r="F16" s="14">
        <v>1</v>
      </c>
      <c r="G16" s="14" t="s">
        <v>5</v>
      </c>
      <c r="H16" s="13">
        <v>50000</v>
      </c>
    </row>
    <row r="17" spans="1:8" x14ac:dyDescent="0.25">
      <c r="A17" s="12" t="s">
        <v>4</v>
      </c>
      <c r="B17" s="12">
        <v>11201</v>
      </c>
      <c r="C17" s="13" t="s">
        <v>19</v>
      </c>
      <c r="D17" s="14" t="s">
        <v>5</v>
      </c>
      <c r="E17" s="14" t="s">
        <v>5</v>
      </c>
      <c r="F17" s="14">
        <v>3</v>
      </c>
      <c r="G17" s="14" t="s">
        <v>5</v>
      </c>
      <c r="H17" s="13">
        <v>40000</v>
      </c>
    </row>
    <row r="18" spans="1:8" x14ac:dyDescent="0.25">
      <c r="A18" s="12" t="s">
        <v>6</v>
      </c>
      <c r="B18" s="12">
        <v>11201</v>
      </c>
      <c r="C18" s="13" t="s">
        <v>20</v>
      </c>
      <c r="D18" s="14" t="s">
        <v>5</v>
      </c>
      <c r="E18" s="14" t="s">
        <v>5</v>
      </c>
      <c r="F18" s="14">
        <v>1</v>
      </c>
      <c r="G18" s="14" t="s">
        <v>5</v>
      </c>
      <c r="H18" s="13">
        <v>75000</v>
      </c>
    </row>
    <row r="19" spans="1:8" x14ac:dyDescent="0.25">
      <c r="A19" s="12" t="s">
        <v>6</v>
      </c>
      <c r="B19" s="12">
        <v>11225</v>
      </c>
      <c r="C19" s="13" t="s">
        <v>15</v>
      </c>
      <c r="D19" s="14" t="s">
        <v>7</v>
      </c>
      <c r="E19" s="14" t="s">
        <v>5</v>
      </c>
      <c r="F19" s="14">
        <v>3</v>
      </c>
      <c r="G19" s="14" t="s">
        <v>5</v>
      </c>
      <c r="H19" s="13">
        <v>50000</v>
      </c>
    </row>
    <row r="20" spans="1:8" x14ac:dyDescent="0.25">
      <c r="A20" s="12" t="s">
        <v>6</v>
      </c>
      <c r="B20" s="12">
        <v>11225</v>
      </c>
      <c r="C20" s="13" t="s">
        <v>19</v>
      </c>
      <c r="D20" s="14" t="s">
        <v>5</v>
      </c>
      <c r="E20" s="14" t="s">
        <v>5</v>
      </c>
      <c r="F20" s="14">
        <v>1</v>
      </c>
      <c r="G20" s="14" t="s">
        <v>5</v>
      </c>
      <c r="H20" s="13">
        <v>40000</v>
      </c>
    </row>
    <row r="21" spans="1:8" x14ac:dyDescent="0.25">
      <c r="A21" s="12" t="s">
        <v>4</v>
      </c>
      <c r="B21" s="12">
        <v>11225</v>
      </c>
      <c r="C21" s="13" t="s">
        <v>15</v>
      </c>
      <c r="D21" s="14" t="s">
        <v>5</v>
      </c>
      <c r="E21" s="14" t="s">
        <v>5</v>
      </c>
      <c r="F21" s="14">
        <v>6</v>
      </c>
      <c r="G21" s="14" t="s">
        <v>5</v>
      </c>
      <c r="H21" s="13">
        <v>50000</v>
      </c>
    </row>
    <row r="22" spans="1:8" x14ac:dyDescent="0.25">
      <c r="A22" s="12" t="s">
        <v>6</v>
      </c>
      <c r="B22" s="12">
        <v>11225</v>
      </c>
      <c r="C22" s="13" t="s">
        <v>22</v>
      </c>
      <c r="D22" s="14" t="s">
        <v>5</v>
      </c>
      <c r="E22" s="14" t="s">
        <v>5</v>
      </c>
      <c r="F22" s="14">
        <v>7</v>
      </c>
      <c r="G22" s="14" t="s">
        <v>5</v>
      </c>
      <c r="H22" s="13">
        <v>55000</v>
      </c>
    </row>
    <row r="23" spans="1:8" x14ac:dyDescent="0.25">
      <c r="A23" s="12" t="s">
        <v>4</v>
      </c>
      <c r="B23" s="12">
        <v>11201</v>
      </c>
      <c r="C23" s="13" t="s">
        <v>16</v>
      </c>
      <c r="D23" s="14" t="s">
        <v>5</v>
      </c>
      <c r="E23" s="14" t="s">
        <v>5</v>
      </c>
      <c r="F23" s="14">
        <v>5</v>
      </c>
      <c r="G23" s="14" t="s">
        <v>5</v>
      </c>
      <c r="H23" s="13">
        <v>60000</v>
      </c>
    </row>
    <row r="24" spans="1:8" x14ac:dyDescent="0.25">
      <c r="A24" s="12" t="s">
        <v>6</v>
      </c>
      <c r="B24" s="12">
        <v>11225</v>
      </c>
      <c r="C24" s="13" t="s">
        <v>22</v>
      </c>
      <c r="D24" s="14" t="s">
        <v>5</v>
      </c>
      <c r="E24" s="14" t="s">
        <v>5</v>
      </c>
      <c r="F24" s="14">
        <v>4</v>
      </c>
      <c r="G24" s="14" t="s">
        <v>5</v>
      </c>
      <c r="H24" s="13">
        <v>55000</v>
      </c>
    </row>
    <row r="25" spans="1:8" x14ac:dyDescent="0.25">
      <c r="A25" s="12" t="s">
        <v>6</v>
      </c>
      <c r="B25" s="12">
        <v>11201</v>
      </c>
      <c r="C25" s="13" t="s">
        <v>18</v>
      </c>
      <c r="D25" s="14" t="s">
        <v>5</v>
      </c>
      <c r="E25" s="14" t="s">
        <v>5</v>
      </c>
      <c r="F25" s="14">
        <v>0</v>
      </c>
      <c r="G25" s="14" t="s">
        <v>5</v>
      </c>
      <c r="H25" s="13">
        <v>80000</v>
      </c>
    </row>
    <row r="26" spans="1:8" x14ac:dyDescent="0.25">
      <c r="A26" s="12" t="s">
        <v>4</v>
      </c>
      <c r="B26" s="12">
        <v>11201</v>
      </c>
      <c r="C26" s="13" t="s">
        <v>17</v>
      </c>
      <c r="D26" s="14" t="s">
        <v>5</v>
      </c>
      <c r="E26" s="14" t="s">
        <v>5</v>
      </c>
      <c r="F26" s="14">
        <v>0</v>
      </c>
      <c r="G26" s="14" t="s">
        <v>5</v>
      </c>
      <c r="H26" s="13">
        <v>70000</v>
      </c>
    </row>
    <row r="27" spans="1:8" x14ac:dyDescent="0.25">
      <c r="A27" s="12" t="s">
        <v>6</v>
      </c>
      <c r="B27" s="12">
        <v>11225</v>
      </c>
      <c r="C27" s="13" t="s">
        <v>18</v>
      </c>
      <c r="D27" s="14" t="s">
        <v>5</v>
      </c>
      <c r="E27" s="14" t="s">
        <v>5</v>
      </c>
      <c r="F27" s="14">
        <v>1</v>
      </c>
      <c r="G27" s="14" t="s">
        <v>5</v>
      </c>
      <c r="H27" s="13">
        <v>80000</v>
      </c>
    </row>
    <row r="28" spans="1:8" x14ac:dyDescent="0.25">
      <c r="A28" s="12" t="s">
        <v>6</v>
      </c>
      <c r="B28" s="12">
        <v>11201</v>
      </c>
      <c r="C28" s="13" t="s">
        <v>20</v>
      </c>
      <c r="D28" s="14" t="s">
        <v>5</v>
      </c>
      <c r="E28" s="14" t="s">
        <v>5</v>
      </c>
      <c r="F28" s="14">
        <v>2</v>
      </c>
      <c r="G28" s="14" t="s">
        <v>5</v>
      </c>
      <c r="H28" s="13">
        <v>75000</v>
      </c>
    </row>
    <row r="29" spans="1:8" x14ac:dyDescent="0.25">
      <c r="A29" s="12" t="s">
        <v>6</v>
      </c>
      <c r="B29" s="12">
        <v>11201</v>
      </c>
      <c r="C29" s="13" t="s">
        <v>16</v>
      </c>
      <c r="D29" s="14" t="s">
        <v>5</v>
      </c>
      <c r="E29" s="14" t="s">
        <v>5</v>
      </c>
      <c r="F29" s="14">
        <v>6</v>
      </c>
      <c r="G29" s="14" t="s">
        <v>5</v>
      </c>
      <c r="H29" s="13">
        <v>60000</v>
      </c>
    </row>
    <row r="30" spans="1:8" x14ac:dyDescent="0.25">
      <c r="A30" s="12" t="s">
        <v>6</v>
      </c>
      <c r="B30" s="12">
        <v>11225</v>
      </c>
      <c r="C30" s="13" t="s">
        <v>23</v>
      </c>
      <c r="D30" s="14" t="s">
        <v>5</v>
      </c>
      <c r="E30" s="14" t="s">
        <v>5</v>
      </c>
      <c r="F30" s="14">
        <v>4</v>
      </c>
      <c r="G30" s="14" t="s">
        <v>5</v>
      </c>
      <c r="H30" s="13">
        <v>65000</v>
      </c>
    </row>
    <row r="31" spans="1:8" x14ac:dyDescent="0.25">
      <c r="A31" s="12" t="s">
        <v>6</v>
      </c>
      <c r="B31" s="12">
        <v>11201</v>
      </c>
      <c r="C31" s="13" t="s">
        <v>15</v>
      </c>
      <c r="D31" s="14" t="s">
        <v>7</v>
      </c>
      <c r="E31" s="14" t="s">
        <v>5</v>
      </c>
      <c r="F31" s="14">
        <v>0</v>
      </c>
      <c r="G31" s="14" t="s">
        <v>5</v>
      </c>
      <c r="H31" s="13">
        <v>50000</v>
      </c>
    </row>
    <row r="32" spans="1:8" x14ac:dyDescent="0.25">
      <c r="A32" s="12" t="s">
        <v>6</v>
      </c>
      <c r="B32" s="12">
        <v>11225</v>
      </c>
      <c r="C32" s="13" t="s">
        <v>21</v>
      </c>
      <c r="D32" s="14" t="s">
        <v>5</v>
      </c>
      <c r="E32" s="14" t="s">
        <v>5</v>
      </c>
      <c r="F32" s="14">
        <v>3</v>
      </c>
      <c r="G32" s="14" t="s">
        <v>5</v>
      </c>
      <c r="H32" s="13">
        <v>45000</v>
      </c>
    </row>
    <row r="33" spans="1:8" x14ac:dyDescent="0.25">
      <c r="A33" s="12" t="s">
        <v>4</v>
      </c>
      <c r="B33" s="12">
        <v>11225</v>
      </c>
      <c r="C33" s="13" t="s">
        <v>14</v>
      </c>
      <c r="D33" s="14" t="s">
        <v>5</v>
      </c>
      <c r="E33" s="14" t="s">
        <v>5</v>
      </c>
      <c r="F33" s="14">
        <v>6</v>
      </c>
      <c r="G33" s="14" t="s">
        <v>5</v>
      </c>
      <c r="H33" s="13">
        <v>35000</v>
      </c>
    </row>
    <row r="34" spans="1:8" x14ac:dyDescent="0.25">
      <c r="A34" s="12" t="s">
        <v>4</v>
      </c>
      <c r="B34" s="12">
        <v>11201</v>
      </c>
      <c r="C34" s="13" t="s">
        <v>18</v>
      </c>
      <c r="D34" s="14" t="s">
        <v>5</v>
      </c>
      <c r="E34" s="14" t="s">
        <v>5</v>
      </c>
      <c r="F34" s="14">
        <v>2</v>
      </c>
      <c r="G34" s="14" t="s">
        <v>5</v>
      </c>
      <c r="H34" s="13">
        <v>80000</v>
      </c>
    </row>
    <row r="35" spans="1:8" x14ac:dyDescent="0.25">
      <c r="A35" s="12" t="s">
        <v>4</v>
      </c>
      <c r="B35" s="12">
        <v>11225</v>
      </c>
      <c r="C35" s="13" t="s">
        <v>19</v>
      </c>
      <c r="D35" s="14" t="s">
        <v>5</v>
      </c>
      <c r="E35" s="14" t="s">
        <v>5</v>
      </c>
      <c r="F35" s="14">
        <v>4</v>
      </c>
      <c r="G35" s="14" t="s">
        <v>5</v>
      </c>
      <c r="H35" s="13">
        <v>40000</v>
      </c>
    </row>
    <row r="36" spans="1:8" x14ac:dyDescent="0.25">
      <c r="A36" s="12" t="s">
        <v>6</v>
      </c>
      <c r="B36" s="12">
        <v>11201</v>
      </c>
      <c r="C36" s="13" t="s">
        <v>16</v>
      </c>
      <c r="D36" s="14" t="s">
        <v>5</v>
      </c>
      <c r="E36" s="14" t="s">
        <v>5</v>
      </c>
      <c r="F36" s="14">
        <v>6</v>
      </c>
      <c r="G36" s="14" t="s">
        <v>5</v>
      </c>
      <c r="H36" s="13">
        <v>60000</v>
      </c>
    </row>
    <row r="37" spans="1:8" x14ac:dyDescent="0.25">
      <c r="A37" s="12" t="s">
        <v>6</v>
      </c>
      <c r="B37" s="12">
        <v>11225</v>
      </c>
      <c r="C37" s="13" t="s">
        <v>19</v>
      </c>
      <c r="D37" s="14" t="s">
        <v>5</v>
      </c>
      <c r="E37" s="14" t="s">
        <v>5</v>
      </c>
      <c r="F37" s="14">
        <v>5</v>
      </c>
      <c r="G37" s="14" t="s">
        <v>5</v>
      </c>
      <c r="H37" s="13">
        <v>40000</v>
      </c>
    </row>
    <row r="38" spans="1:8" x14ac:dyDescent="0.25">
      <c r="A38" s="12" t="s">
        <v>6</v>
      </c>
      <c r="B38" s="12">
        <v>11201</v>
      </c>
      <c r="C38" s="13" t="s">
        <v>16</v>
      </c>
      <c r="D38" s="14" t="s">
        <v>5</v>
      </c>
      <c r="E38" s="14" t="s">
        <v>5</v>
      </c>
      <c r="F38" s="14">
        <v>1</v>
      </c>
      <c r="G38" s="14" t="s">
        <v>5</v>
      </c>
      <c r="H38" s="13">
        <v>60000</v>
      </c>
    </row>
    <row r="39" spans="1:8" x14ac:dyDescent="0.25">
      <c r="A39" s="12" t="s">
        <v>4</v>
      </c>
      <c r="B39" s="12">
        <v>11225</v>
      </c>
      <c r="C39" s="13" t="s">
        <v>19</v>
      </c>
      <c r="D39" s="14" t="s">
        <v>5</v>
      </c>
      <c r="E39" s="14" t="s">
        <v>5</v>
      </c>
      <c r="F39" s="14">
        <v>4</v>
      </c>
      <c r="G39" s="14" t="s">
        <v>5</v>
      </c>
      <c r="H39" s="13">
        <v>40000</v>
      </c>
    </row>
    <row r="40" spans="1:8" x14ac:dyDescent="0.25">
      <c r="A40" s="12" t="s">
        <v>6</v>
      </c>
      <c r="B40" s="12">
        <v>11201</v>
      </c>
      <c r="C40" s="13" t="s">
        <v>18</v>
      </c>
      <c r="D40" s="14" t="s">
        <v>5</v>
      </c>
      <c r="E40" s="14" t="s">
        <v>5</v>
      </c>
      <c r="F40" s="14">
        <v>0</v>
      </c>
      <c r="G40" s="14" t="s">
        <v>5</v>
      </c>
      <c r="H40" s="13">
        <v>80000</v>
      </c>
    </row>
    <row r="41" spans="1:8" x14ac:dyDescent="0.25">
      <c r="A41" s="12" t="s">
        <v>6</v>
      </c>
      <c r="B41" s="12">
        <v>11201</v>
      </c>
      <c r="C41" s="13" t="s">
        <v>20</v>
      </c>
      <c r="D41" s="14" t="s">
        <v>5</v>
      </c>
      <c r="E41" s="14" t="s">
        <v>5</v>
      </c>
      <c r="F41" s="14">
        <v>2</v>
      </c>
      <c r="G41" s="14" t="s">
        <v>5</v>
      </c>
      <c r="H41" s="13">
        <v>75000</v>
      </c>
    </row>
    <row r="42" spans="1:8" x14ac:dyDescent="0.25">
      <c r="A42" s="12" t="s">
        <v>4</v>
      </c>
      <c r="B42" s="12">
        <v>11201</v>
      </c>
      <c r="C42" s="13" t="s">
        <v>20</v>
      </c>
      <c r="D42" s="14" t="s">
        <v>5</v>
      </c>
      <c r="E42" s="14" t="s">
        <v>5</v>
      </c>
      <c r="F42" s="14">
        <v>1</v>
      </c>
      <c r="G42" s="14" t="s">
        <v>5</v>
      </c>
      <c r="H42" s="13">
        <v>75000</v>
      </c>
    </row>
    <row r="43" spans="1:8" x14ac:dyDescent="0.25">
      <c r="A43" s="12" t="s">
        <v>4</v>
      </c>
      <c r="B43" s="12">
        <v>11225</v>
      </c>
      <c r="C43" s="13" t="s">
        <v>22</v>
      </c>
      <c r="D43" s="14" t="s">
        <v>5</v>
      </c>
      <c r="E43" s="14" t="s">
        <v>5</v>
      </c>
      <c r="F43" s="14">
        <v>6</v>
      </c>
      <c r="G43" s="14" t="s">
        <v>5</v>
      </c>
      <c r="H43" s="13">
        <v>55000</v>
      </c>
    </row>
    <row r="44" spans="1:8" x14ac:dyDescent="0.25">
      <c r="A44" s="12" t="s">
        <v>4</v>
      </c>
      <c r="B44" s="12">
        <v>11201</v>
      </c>
      <c r="C44" s="13" t="s">
        <v>23</v>
      </c>
      <c r="D44" s="14" t="s">
        <v>5</v>
      </c>
      <c r="E44" s="14" t="s">
        <v>5</v>
      </c>
      <c r="F44" s="14">
        <v>2</v>
      </c>
      <c r="G44" s="14" t="s">
        <v>5</v>
      </c>
      <c r="H44" s="13">
        <v>65000</v>
      </c>
    </row>
    <row r="45" spans="1:8" x14ac:dyDescent="0.25">
      <c r="A45" s="12" t="s">
        <v>4</v>
      </c>
      <c r="B45" s="12">
        <v>11201</v>
      </c>
      <c r="C45" s="13" t="s">
        <v>18</v>
      </c>
      <c r="D45" s="14" t="s">
        <v>5</v>
      </c>
      <c r="E45" s="14" t="s">
        <v>5</v>
      </c>
      <c r="F45" s="14">
        <v>0</v>
      </c>
      <c r="G45" s="14" t="s">
        <v>5</v>
      </c>
      <c r="H45" s="13">
        <v>80000</v>
      </c>
    </row>
    <row r="46" spans="1:8" x14ac:dyDescent="0.25">
      <c r="A46" s="12" t="s">
        <v>6</v>
      </c>
      <c r="B46" s="12">
        <v>11201</v>
      </c>
      <c r="C46" s="13" t="s">
        <v>15</v>
      </c>
      <c r="D46" s="14" t="s">
        <v>5</v>
      </c>
      <c r="E46" s="14" t="s">
        <v>5</v>
      </c>
      <c r="F46" s="14">
        <v>1</v>
      </c>
      <c r="G46" s="14" t="s">
        <v>5</v>
      </c>
      <c r="H46" s="13">
        <v>50000</v>
      </c>
    </row>
    <row r="47" spans="1:8" x14ac:dyDescent="0.25">
      <c r="A47" s="12" t="s">
        <v>6</v>
      </c>
      <c r="B47" s="12">
        <v>11201</v>
      </c>
      <c r="C47" s="13" t="s">
        <v>21</v>
      </c>
      <c r="D47" s="14" t="s">
        <v>5</v>
      </c>
      <c r="E47" s="14" t="s">
        <v>5</v>
      </c>
      <c r="F47" s="14">
        <v>2</v>
      </c>
      <c r="G47" s="14" t="s">
        <v>5</v>
      </c>
      <c r="H47" s="13">
        <v>45000</v>
      </c>
    </row>
    <row r="48" spans="1:8" x14ac:dyDescent="0.25">
      <c r="A48" s="12" t="s">
        <v>6</v>
      </c>
      <c r="B48" s="12">
        <v>11225</v>
      </c>
      <c r="C48" s="13" t="s">
        <v>16</v>
      </c>
      <c r="D48" s="14" t="s">
        <v>5</v>
      </c>
      <c r="E48" s="14" t="s">
        <v>5</v>
      </c>
      <c r="F48" s="14">
        <v>0</v>
      </c>
      <c r="G48" s="14" t="s">
        <v>5</v>
      </c>
      <c r="H48" s="13">
        <v>60000</v>
      </c>
    </row>
    <row r="49" spans="1:8" x14ac:dyDescent="0.25">
      <c r="A49" s="12" t="s">
        <v>4</v>
      </c>
      <c r="B49" s="12">
        <v>11225</v>
      </c>
      <c r="C49" s="13" t="s">
        <v>19</v>
      </c>
      <c r="D49" s="14" t="s">
        <v>5</v>
      </c>
      <c r="E49" s="14" t="s">
        <v>5</v>
      </c>
      <c r="F49" s="14">
        <v>5</v>
      </c>
      <c r="G49" s="14" t="s">
        <v>5</v>
      </c>
      <c r="H49" s="13">
        <v>40000</v>
      </c>
    </row>
    <row r="50" spans="1:8" x14ac:dyDescent="0.25">
      <c r="A50" s="12" t="s">
        <v>6</v>
      </c>
      <c r="B50" s="12">
        <v>11201</v>
      </c>
      <c r="C50" s="13" t="s">
        <v>20</v>
      </c>
      <c r="D50" s="14" t="s">
        <v>5</v>
      </c>
      <c r="E50" s="14" t="s">
        <v>5</v>
      </c>
      <c r="F50" s="14">
        <v>2</v>
      </c>
      <c r="G50" s="14" t="s">
        <v>5</v>
      </c>
      <c r="H50" s="13">
        <v>75000</v>
      </c>
    </row>
    <row r="51" spans="1:8" x14ac:dyDescent="0.25">
      <c r="A51" s="12" t="s">
        <v>4</v>
      </c>
      <c r="B51" s="12">
        <v>11225</v>
      </c>
      <c r="C51" s="13" t="s">
        <v>22</v>
      </c>
      <c r="D51" s="14" t="s">
        <v>5</v>
      </c>
      <c r="E51" s="14" t="s">
        <v>5</v>
      </c>
      <c r="F51" s="14">
        <v>0</v>
      </c>
      <c r="G51" s="14" t="s">
        <v>5</v>
      </c>
      <c r="H51" s="13">
        <v>55000</v>
      </c>
    </row>
    <row r="52" spans="1:8" x14ac:dyDescent="0.25">
      <c r="A52" s="12" t="s">
        <v>6</v>
      </c>
      <c r="B52" s="12">
        <v>11201</v>
      </c>
      <c r="C52" s="13" t="s">
        <v>22</v>
      </c>
      <c r="D52" s="14" t="s">
        <v>5</v>
      </c>
      <c r="E52" s="14" t="s">
        <v>5</v>
      </c>
      <c r="F52" s="14">
        <v>2</v>
      </c>
      <c r="G52" s="14" t="s">
        <v>5</v>
      </c>
      <c r="H52" s="13">
        <v>55000</v>
      </c>
    </row>
    <row r="53" spans="1:8" x14ac:dyDescent="0.25">
      <c r="A53" s="12" t="s">
        <v>4</v>
      </c>
      <c r="B53" s="12">
        <v>11201</v>
      </c>
      <c r="C53" s="13" t="s">
        <v>20</v>
      </c>
      <c r="D53" s="14" t="s">
        <v>5</v>
      </c>
      <c r="E53" s="14" t="s">
        <v>5</v>
      </c>
      <c r="F53" s="14">
        <v>1</v>
      </c>
      <c r="G53" s="14" t="s">
        <v>5</v>
      </c>
      <c r="H53" s="13">
        <v>75000</v>
      </c>
    </row>
    <row r="54" spans="1:8" x14ac:dyDescent="0.25">
      <c r="A54" s="12" t="s">
        <v>6</v>
      </c>
      <c r="B54" s="12">
        <v>11225</v>
      </c>
      <c r="C54" s="13" t="s">
        <v>15</v>
      </c>
      <c r="D54" s="14" t="s">
        <v>5</v>
      </c>
      <c r="E54" s="14" t="s">
        <v>5</v>
      </c>
      <c r="F54" s="14">
        <v>0</v>
      </c>
      <c r="G54" s="14" t="s">
        <v>5</v>
      </c>
      <c r="H54" s="13">
        <v>50000</v>
      </c>
    </row>
    <row r="55" spans="1:8" x14ac:dyDescent="0.25">
      <c r="A55" s="12" t="s">
        <v>6</v>
      </c>
      <c r="B55" s="12">
        <v>11225</v>
      </c>
      <c r="C55" s="13" t="s">
        <v>14</v>
      </c>
      <c r="D55" s="14" t="s">
        <v>5</v>
      </c>
      <c r="E55" s="14" t="s">
        <v>5</v>
      </c>
      <c r="F55" s="14">
        <v>2</v>
      </c>
      <c r="G55" s="14" t="s">
        <v>5</v>
      </c>
      <c r="H55" s="13">
        <v>35000</v>
      </c>
    </row>
    <row r="56" spans="1:8" x14ac:dyDescent="0.25">
      <c r="A56" s="12" t="s">
        <v>4</v>
      </c>
      <c r="B56" s="12">
        <v>11201</v>
      </c>
      <c r="C56" s="13" t="s">
        <v>16</v>
      </c>
      <c r="D56" s="14" t="s">
        <v>5</v>
      </c>
      <c r="E56" s="14" t="s">
        <v>5</v>
      </c>
      <c r="F56" s="14">
        <v>5</v>
      </c>
      <c r="G56" s="14" t="s">
        <v>5</v>
      </c>
      <c r="H56" s="13">
        <v>60000</v>
      </c>
    </row>
    <row r="57" spans="1:8" x14ac:dyDescent="0.25">
      <c r="A57" s="12" t="s">
        <v>6</v>
      </c>
      <c r="B57" s="12">
        <v>11201</v>
      </c>
      <c r="C57" s="13" t="s">
        <v>18</v>
      </c>
      <c r="D57" s="14" t="s">
        <v>5</v>
      </c>
      <c r="E57" s="14" t="s">
        <v>5</v>
      </c>
      <c r="F57" s="14">
        <v>0</v>
      </c>
      <c r="G57" s="14" t="s">
        <v>5</v>
      </c>
      <c r="H57" s="13">
        <v>80000</v>
      </c>
    </row>
    <row r="58" spans="1:8" x14ac:dyDescent="0.25">
      <c r="A58" s="12" t="s">
        <v>4</v>
      </c>
      <c r="B58" s="12">
        <v>11201</v>
      </c>
      <c r="C58" s="13" t="s">
        <v>16</v>
      </c>
      <c r="D58" s="14" t="s">
        <v>7</v>
      </c>
      <c r="E58" s="14" t="s">
        <v>5</v>
      </c>
      <c r="F58" s="14">
        <v>1</v>
      </c>
      <c r="G58" s="14" t="s">
        <v>5</v>
      </c>
      <c r="H58" s="13">
        <v>60000</v>
      </c>
    </row>
    <row r="59" spans="1:8" x14ac:dyDescent="0.25">
      <c r="A59" s="12" t="s">
        <v>6</v>
      </c>
      <c r="B59" s="12">
        <v>11225</v>
      </c>
      <c r="C59" s="13" t="s">
        <v>23</v>
      </c>
      <c r="D59" s="14" t="s">
        <v>5</v>
      </c>
      <c r="E59" s="14" t="s">
        <v>5</v>
      </c>
      <c r="F59" s="14">
        <v>1</v>
      </c>
      <c r="G59" s="14" t="s">
        <v>5</v>
      </c>
      <c r="H59" s="13">
        <v>65000</v>
      </c>
    </row>
    <row r="60" spans="1:8" x14ac:dyDescent="0.25">
      <c r="A60" s="12" t="s">
        <v>6</v>
      </c>
      <c r="B60" s="12">
        <v>11201</v>
      </c>
      <c r="C60" s="13" t="s">
        <v>15</v>
      </c>
      <c r="D60" s="14" t="s">
        <v>5</v>
      </c>
      <c r="E60" s="14" t="s">
        <v>5</v>
      </c>
      <c r="F60" s="14">
        <v>2</v>
      </c>
      <c r="G60" s="14" t="s">
        <v>5</v>
      </c>
      <c r="H60" s="13">
        <v>50000</v>
      </c>
    </row>
    <row r="61" spans="1:8" x14ac:dyDescent="0.25">
      <c r="A61" s="12" t="s">
        <v>4</v>
      </c>
      <c r="B61" s="12">
        <v>11201</v>
      </c>
      <c r="C61" s="13" t="s">
        <v>18</v>
      </c>
      <c r="D61" s="14" t="s">
        <v>5</v>
      </c>
      <c r="E61" s="14" t="s">
        <v>5</v>
      </c>
      <c r="F61" s="14">
        <v>2</v>
      </c>
      <c r="G61" s="14" t="s">
        <v>5</v>
      </c>
      <c r="H61" s="13">
        <v>80000</v>
      </c>
    </row>
    <row r="62" spans="1:8" x14ac:dyDescent="0.25">
      <c r="A62" s="12" t="s">
        <v>4</v>
      </c>
      <c r="B62" s="12">
        <v>11225</v>
      </c>
      <c r="C62" s="13" t="s">
        <v>22</v>
      </c>
      <c r="D62" s="14" t="s">
        <v>5</v>
      </c>
      <c r="E62" s="14" t="s">
        <v>5</v>
      </c>
      <c r="F62" s="14">
        <v>1</v>
      </c>
      <c r="G62" s="14" t="s">
        <v>5</v>
      </c>
      <c r="H62" s="13">
        <v>55000</v>
      </c>
    </row>
    <row r="63" spans="1:8" x14ac:dyDescent="0.25">
      <c r="A63" s="12" t="s">
        <v>6</v>
      </c>
      <c r="B63" s="12">
        <v>11225</v>
      </c>
      <c r="C63" s="13" t="s">
        <v>14</v>
      </c>
      <c r="D63" s="14" t="s">
        <v>7</v>
      </c>
      <c r="E63" s="14" t="s">
        <v>5</v>
      </c>
      <c r="F63" s="14">
        <v>2</v>
      </c>
      <c r="G63" s="14" t="s">
        <v>5</v>
      </c>
      <c r="H63" s="13">
        <v>35000</v>
      </c>
    </row>
    <row r="64" spans="1:8" x14ac:dyDescent="0.25">
      <c r="A64" s="12" t="s">
        <v>6</v>
      </c>
      <c r="B64" s="12">
        <v>11225</v>
      </c>
      <c r="C64" s="13" t="s">
        <v>15</v>
      </c>
      <c r="D64" s="14" t="s">
        <v>5</v>
      </c>
      <c r="E64" s="14" t="s">
        <v>5</v>
      </c>
      <c r="F64" s="14">
        <v>1</v>
      </c>
      <c r="G64" s="14" t="s">
        <v>5</v>
      </c>
      <c r="H64" s="13">
        <v>50000</v>
      </c>
    </row>
    <row r="65" spans="1:8" x14ac:dyDescent="0.25">
      <c r="A65" s="12" t="s">
        <v>6</v>
      </c>
      <c r="B65" s="12">
        <v>11225</v>
      </c>
      <c r="C65" s="13" t="s">
        <v>18</v>
      </c>
      <c r="D65" s="14" t="s">
        <v>5</v>
      </c>
      <c r="E65" s="14" t="s">
        <v>5</v>
      </c>
      <c r="F65" s="14">
        <v>1</v>
      </c>
      <c r="G65" s="14" t="s">
        <v>5</v>
      </c>
      <c r="H65" s="13">
        <v>80000</v>
      </c>
    </row>
    <row r="66" spans="1:8" x14ac:dyDescent="0.25">
      <c r="A66" s="12" t="s">
        <v>4</v>
      </c>
      <c r="B66" s="12">
        <v>11201</v>
      </c>
      <c r="C66" s="13" t="s">
        <v>20</v>
      </c>
      <c r="D66" s="14" t="s">
        <v>5</v>
      </c>
      <c r="E66" s="14" t="s">
        <v>5</v>
      </c>
      <c r="F66" s="14">
        <v>1</v>
      </c>
      <c r="G66" s="14" t="s">
        <v>5</v>
      </c>
      <c r="H66" s="13">
        <v>75000</v>
      </c>
    </row>
    <row r="67" spans="1:8" x14ac:dyDescent="0.25">
      <c r="A67" s="12" t="s">
        <v>4</v>
      </c>
      <c r="B67" s="12">
        <v>11225</v>
      </c>
      <c r="C67" s="13" t="s">
        <v>22</v>
      </c>
      <c r="D67" s="14" t="s">
        <v>7</v>
      </c>
      <c r="E67" s="14" t="s">
        <v>5</v>
      </c>
      <c r="F67" s="14">
        <v>0</v>
      </c>
      <c r="G67" s="14" t="s">
        <v>5</v>
      </c>
      <c r="H67" s="13">
        <v>55000</v>
      </c>
    </row>
    <row r="68" spans="1:8" x14ac:dyDescent="0.25">
      <c r="A68" s="12" t="s">
        <v>4</v>
      </c>
      <c r="B68" s="12">
        <v>11201</v>
      </c>
      <c r="C68" s="13" t="s">
        <v>15</v>
      </c>
      <c r="D68" s="14" t="s">
        <v>5</v>
      </c>
      <c r="E68" s="14" t="s">
        <v>5</v>
      </c>
      <c r="F68" s="14">
        <v>3</v>
      </c>
      <c r="G68" s="14" t="s">
        <v>5</v>
      </c>
      <c r="H68" s="13">
        <v>50000</v>
      </c>
    </row>
    <row r="69" spans="1:8" x14ac:dyDescent="0.25">
      <c r="A69" s="12" t="s">
        <v>4</v>
      </c>
      <c r="B69" s="12">
        <v>11201</v>
      </c>
      <c r="C69" s="13" t="s">
        <v>17</v>
      </c>
      <c r="D69" s="14" t="s">
        <v>5</v>
      </c>
      <c r="E69" s="14" t="s">
        <v>5</v>
      </c>
      <c r="F69" s="14">
        <v>2</v>
      </c>
      <c r="G69" s="14" t="s">
        <v>5</v>
      </c>
      <c r="H69" s="13">
        <v>70000</v>
      </c>
    </row>
    <row r="70" spans="1:8" x14ac:dyDescent="0.25">
      <c r="A70" s="12" t="s">
        <v>6</v>
      </c>
      <c r="B70" s="12">
        <v>11225</v>
      </c>
      <c r="C70" s="13" t="s">
        <v>21</v>
      </c>
      <c r="D70" s="14" t="s">
        <v>5</v>
      </c>
      <c r="E70" s="14" t="s">
        <v>5</v>
      </c>
      <c r="F70" s="14">
        <v>4</v>
      </c>
      <c r="G70" s="14" t="s">
        <v>5</v>
      </c>
      <c r="H70" s="13">
        <v>45000</v>
      </c>
    </row>
    <row r="71" spans="1:8" x14ac:dyDescent="0.25">
      <c r="A71" s="12" t="s">
        <v>6</v>
      </c>
      <c r="B71" s="12">
        <v>11201</v>
      </c>
      <c r="C71" s="13" t="s">
        <v>15</v>
      </c>
      <c r="D71" s="14" t="s">
        <v>5</v>
      </c>
      <c r="E71" s="14" t="s">
        <v>5</v>
      </c>
      <c r="F71" s="14">
        <v>1</v>
      </c>
      <c r="G71" s="14" t="s">
        <v>5</v>
      </c>
      <c r="H71" s="13">
        <v>50000</v>
      </c>
    </row>
    <row r="72" spans="1:8" x14ac:dyDescent="0.25">
      <c r="A72" s="12" t="s">
        <v>6</v>
      </c>
      <c r="B72" s="12">
        <v>11201</v>
      </c>
      <c r="C72" s="13" t="s">
        <v>20</v>
      </c>
      <c r="D72" s="14" t="s">
        <v>5</v>
      </c>
      <c r="E72" s="14" t="s">
        <v>5</v>
      </c>
      <c r="F72" s="14">
        <v>1</v>
      </c>
      <c r="G72" s="14" t="s">
        <v>5</v>
      </c>
      <c r="H72" s="13">
        <v>75000</v>
      </c>
    </row>
    <row r="73" spans="1:8" x14ac:dyDescent="0.25">
      <c r="A73" s="12" t="s">
        <v>4</v>
      </c>
      <c r="B73" s="12">
        <v>11225</v>
      </c>
      <c r="C73" s="13" t="s">
        <v>20</v>
      </c>
      <c r="D73" s="14" t="s">
        <v>5</v>
      </c>
      <c r="E73" s="14" t="s">
        <v>5</v>
      </c>
      <c r="F73" s="14">
        <v>0</v>
      </c>
      <c r="G73" s="14" t="s">
        <v>5</v>
      </c>
      <c r="H73" s="13">
        <v>75000</v>
      </c>
    </row>
    <row r="74" spans="1:8" x14ac:dyDescent="0.25">
      <c r="A74" s="12" t="s">
        <v>4</v>
      </c>
      <c r="B74" s="12">
        <v>11225</v>
      </c>
      <c r="C74" s="13" t="s">
        <v>22</v>
      </c>
      <c r="D74" s="14" t="s">
        <v>5</v>
      </c>
      <c r="E74" s="14" t="s">
        <v>5</v>
      </c>
      <c r="F74" s="14">
        <v>6</v>
      </c>
      <c r="G74" s="14" t="s">
        <v>5</v>
      </c>
      <c r="H74" s="13">
        <v>55000</v>
      </c>
    </row>
    <row r="75" spans="1:8" x14ac:dyDescent="0.25">
      <c r="A75" s="12" t="s">
        <v>6</v>
      </c>
      <c r="B75" s="12">
        <v>11201</v>
      </c>
      <c r="C75" s="13" t="s">
        <v>20</v>
      </c>
      <c r="D75" s="14" t="s">
        <v>5</v>
      </c>
      <c r="E75" s="14" t="s">
        <v>5</v>
      </c>
      <c r="F75" s="14">
        <v>4</v>
      </c>
      <c r="G75" s="14" t="s">
        <v>5</v>
      </c>
      <c r="H75" s="13">
        <v>75000</v>
      </c>
    </row>
    <row r="76" spans="1:8" x14ac:dyDescent="0.25">
      <c r="A76" s="12" t="s">
        <v>6</v>
      </c>
      <c r="B76" s="12">
        <v>11201</v>
      </c>
      <c r="C76" s="13" t="s">
        <v>17</v>
      </c>
      <c r="D76" s="14" t="s">
        <v>5</v>
      </c>
      <c r="E76" s="14" t="s">
        <v>5</v>
      </c>
      <c r="F76" s="14">
        <v>1</v>
      </c>
      <c r="G76" s="14" t="s">
        <v>5</v>
      </c>
      <c r="H76" s="13">
        <v>70000</v>
      </c>
    </row>
    <row r="77" spans="1:8" x14ac:dyDescent="0.25">
      <c r="A77" s="12" t="s">
        <v>6</v>
      </c>
      <c r="B77" s="12">
        <v>11201</v>
      </c>
      <c r="C77" s="13" t="s">
        <v>16</v>
      </c>
      <c r="D77" s="14" t="s">
        <v>5</v>
      </c>
      <c r="E77" s="14" t="s">
        <v>5</v>
      </c>
      <c r="F77" s="14">
        <v>1</v>
      </c>
      <c r="G77" s="14" t="s">
        <v>5</v>
      </c>
      <c r="H77" s="13">
        <v>60000</v>
      </c>
    </row>
    <row r="78" spans="1:8" x14ac:dyDescent="0.25">
      <c r="A78" s="12" t="s">
        <v>6</v>
      </c>
      <c r="B78" s="12">
        <v>11225</v>
      </c>
      <c r="C78" s="13" t="s">
        <v>14</v>
      </c>
      <c r="D78" s="14" t="s">
        <v>5</v>
      </c>
      <c r="E78" s="14" t="s">
        <v>5</v>
      </c>
      <c r="F78" s="14">
        <v>5</v>
      </c>
      <c r="G78" s="14" t="s">
        <v>5</v>
      </c>
      <c r="H78" s="13">
        <v>35000</v>
      </c>
    </row>
    <row r="79" spans="1:8" x14ac:dyDescent="0.25">
      <c r="A79" s="12" t="s">
        <v>6</v>
      </c>
      <c r="B79" s="12">
        <v>11225</v>
      </c>
      <c r="C79" s="13" t="s">
        <v>14</v>
      </c>
      <c r="D79" s="14" t="s">
        <v>5</v>
      </c>
      <c r="E79" s="14" t="s">
        <v>5</v>
      </c>
      <c r="F79" s="14">
        <v>2</v>
      </c>
      <c r="G79" s="14" t="s">
        <v>5</v>
      </c>
      <c r="H79" s="13">
        <v>35000</v>
      </c>
    </row>
    <row r="80" spans="1:8" x14ac:dyDescent="0.25">
      <c r="A80" s="12" t="s">
        <v>6</v>
      </c>
      <c r="B80" s="12">
        <v>11225</v>
      </c>
      <c r="C80" s="13" t="s">
        <v>19</v>
      </c>
      <c r="D80" s="14" t="s">
        <v>5</v>
      </c>
      <c r="E80" s="14" t="s">
        <v>5</v>
      </c>
      <c r="F80" s="14">
        <v>0</v>
      </c>
      <c r="G80" s="14" t="s">
        <v>5</v>
      </c>
      <c r="H80" s="13">
        <v>40000</v>
      </c>
    </row>
    <row r="81" spans="1:8" x14ac:dyDescent="0.25">
      <c r="A81" s="12" t="s">
        <v>6</v>
      </c>
      <c r="B81" s="12">
        <v>11225</v>
      </c>
      <c r="C81" s="13" t="s">
        <v>16</v>
      </c>
      <c r="D81" s="14" t="s">
        <v>5</v>
      </c>
      <c r="E81" s="14" t="s">
        <v>5</v>
      </c>
      <c r="F81" s="14">
        <v>5</v>
      </c>
      <c r="G81" s="14" t="s">
        <v>5</v>
      </c>
      <c r="H81" s="13">
        <v>60000</v>
      </c>
    </row>
    <row r="82" spans="1:8" x14ac:dyDescent="0.25">
      <c r="A82" s="12" t="s">
        <v>4</v>
      </c>
      <c r="B82" s="12">
        <v>11201</v>
      </c>
      <c r="C82" s="13" t="s">
        <v>18</v>
      </c>
      <c r="D82" s="14" t="s">
        <v>5</v>
      </c>
      <c r="E82" s="14" t="s">
        <v>5</v>
      </c>
      <c r="F82" s="14">
        <v>2</v>
      </c>
      <c r="G82" s="14" t="s">
        <v>5</v>
      </c>
      <c r="H82" s="13">
        <v>80000</v>
      </c>
    </row>
    <row r="83" spans="1:8" x14ac:dyDescent="0.25">
      <c r="A83" s="12" t="s">
        <v>4</v>
      </c>
      <c r="B83" s="12">
        <v>11225</v>
      </c>
      <c r="C83" s="13" t="s">
        <v>22</v>
      </c>
      <c r="D83" s="14" t="s">
        <v>5</v>
      </c>
      <c r="E83" s="14" t="s">
        <v>5</v>
      </c>
      <c r="F83" s="14">
        <v>0</v>
      </c>
      <c r="G83" s="14" t="s">
        <v>5</v>
      </c>
      <c r="H83" s="13">
        <v>55000</v>
      </c>
    </row>
    <row r="84" spans="1:8" x14ac:dyDescent="0.25">
      <c r="A84" s="12" t="s">
        <v>6</v>
      </c>
      <c r="B84" s="12">
        <v>11225</v>
      </c>
      <c r="C84" s="13" t="s">
        <v>23</v>
      </c>
      <c r="D84" s="14" t="s">
        <v>5</v>
      </c>
      <c r="E84" s="14" t="s">
        <v>5</v>
      </c>
      <c r="F84" s="14">
        <v>1</v>
      </c>
      <c r="G84" s="14" t="s">
        <v>5</v>
      </c>
      <c r="H84" s="13">
        <v>65000</v>
      </c>
    </row>
    <row r="85" spans="1:8" x14ac:dyDescent="0.25">
      <c r="A85" s="12" t="s">
        <v>6</v>
      </c>
      <c r="B85" s="12">
        <v>11225</v>
      </c>
      <c r="C85" s="13" t="s">
        <v>15</v>
      </c>
      <c r="D85" s="14" t="s">
        <v>5</v>
      </c>
      <c r="E85" s="14" t="s">
        <v>5</v>
      </c>
      <c r="F85" s="14">
        <v>5</v>
      </c>
      <c r="G85" s="14" t="s">
        <v>5</v>
      </c>
      <c r="H85" s="13">
        <v>40000</v>
      </c>
    </row>
    <row r="86" spans="1:8" x14ac:dyDescent="0.25">
      <c r="A86" s="12" t="s">
        <v>6</v>
      </c>
      <c r="B86" s="12">
        <v>11201</v>
      </c>
      <c r="C86" s="13" t="s">
        <v>16</v>
      </c>
      <c r="D86" s="14" t="s">
        <v>5</v>
      </c>
      <c r="E86" s="14" t="s">
        <v>5</v>
      </c>
      <c r="F86" s="14">
        <v>3</v>
      </c>
      <c r="G86" s="14" t="s">
        <v>5</v>
      </c>
      <c r="H86" s="13">
        <v>60000</v>
      </c>
    </row>
    <row r="87" spans="1:8" x14ac:dyDescent="0.25">
      <c r="A87" s="12" t="s">
        <v>6</v>
      </c>
      <c r="B87" s="12">
        <v>11225</v>
      </c>
      <c r="C87" s="13" t="s">
        <v>14</v>
      </c>
      <c r="D87" s="14" t="s">
        <v>5</v>
      </c>
      <c r="E87" s="14" t="s">
        <v>5</v>
      </c>
      <c r="F87" s="14">
        <v>5</v>
      </c>
      <c r="G87" s="14" t="s">
        <v>5</v>
      </c>
      <c r="H87" s="13">
        <v>35000</v>
      </c>
    </row>
    <row r="88" spans="1:8" x14ac:dyDescent="0.25">
      <c r="A88" s="12" t="s">
        <v>4</v>
      </c>
      <c r="B88" s="12">
        <v>11225</v>
      </c>
      <c r="C88" s="13" t="s">
        <v>16</v>
      </c>
      <c r="D88" s="14" t="s">
        <v>5</v>
      </c>
      <c r="E88" s="14" t="s">
        <v>5</v>
      </c>
      <c r="F88" s="14">
        <v>2</v>
      </c>
      <c r="G88" s="14" t="s">
        <v>5</v>
      </c>
      <c r="H88" s="13">
        <v>60000</v>
      </c>
    </row>
    <row r="89" spans="1:8" x14ac:dyDescent="0.25">
      <c r="A89" s="12" t="s">
        <v>6</v>
      </c>
      <c r="B89" s="12">
        <v>11225</v>
      </c>
      <c r="C89" s="13" t="s">
        <v>21</v>
      </c>
      <c r="D89" s="14" t="s">
        <v>5</v>
      </c>
      <c r="E89" s="14" t="s">
        <v>5</v>
      </c>
      <c r="F89" s="14">
        <v>2</v>
      </c>
      <c r="G89" s="14" t="s">
        <v>5</v>
      </c>
      <c r="H89" s="13">
        <v>45000</v>
      </c>
    </row>
    <row r="90" spans="1:8" x14ac:dyDescent="0.25">
      <c r="A90" s="12" t="s">
        <v>6</v>
      </c>
      <c r="B90" s="12">
        <v>11201</v>
      </c>
      <c r="C90" s="13" t="s">
        <v>21</v>
      </c>
      <c r="D90" s="14" t="s">
        <v>5</v>
      </c>
      <c r="E90" s="14" t="s">
        <v>5</v>
      </c>
      <c r="F90" s="14">
        <v>5</v>
      </c>
      <c r="G90" s="14" t="s">
        <v>5</v>
      </c>
      <c r="H90" s="13">
        <v>45000</v>
      </c>
    </row>
    <row r="91" spans="1:8" x14ac:dyDescent="0.25">
      <c r="A91" s="12" t="s">
        <v>4</v>
      </c>
      <c r="B91" s="12">
        <v>11201</v>
      </c>
      <c r="C91" s="13" t="s">
        <v>19</v>
      </c>
      <c r="D91" s="14" t="s">
        <v>5</v>
      </c>
      <c r="E91" s="14" t="s">
        <v>5</v>
      </c>
      <c r="F91" s="14">
        <v>3</v>
      </c>
      <c r="G91" s="14" t="s">
        <v>5</v>
      </c>
      <c r="H91" s="13">
        <v>40000</v>
      </c>
    </row>
    <row r="92" spans="1:8" x14ac:dyDescent="0.25">
      <c r="A92" s="12" t="s">
        <v>6</v>
      </c>
      <c r="B92" s="12">
        <v>11201</v>
      </c>
      <c r="C92" s="13" t="s">
        <v>18</v>
      </c>
      <c r="D92" s="14" t="s">
        <v>5</v>
      </c>
      <c r="E92" s="14" t="s">
        <v>5</v>
      </c>
      <c r="F92" s="14">
        <v>0</v>
      </c>
      <c r="G92" s="14" t="s">
        <v>5</v>
      </c>
      <c r="H92" s="13">
        <v>80000</v>
      </c>
    </row>
    <row r="93" spans="1:8" x14ac:dyDescent="0.25">
      <c r="A93" s="12" t="s">
        <v>6</v>
      </c>
      <c r="B93" s="12">
        <v>11225</v>
      </c>
      <c r="C93" s="13" t="s">
        <v>14</v>
      </c>
      <c r="D93" s="14" t="s">
        <v>7</v>
      </c>
      <c r="E93" s="14" t="s">
        <v>5</v>
      </c>
      <c r="F93" s="14">
        <v>6</v>
      </c>
      <c r="G93" s="14" t="s">
        <v>5</v>
      </c>
      <c r="H93" s="13">
        <v>35000</v>
      </c>
    </row>
    <row r="94" spans="1:8" x14ac:dyDescent="0.25">
      <c r="A94" s="12" t="s">
        <v>4</v>
      </c>
      <c r="B94" s="12">
        <v>11201</v>
      </c>
      <c r="C94" s="13" t="s">
        <v>23</v>
      </c>
      <c r="D94" s="14" t="s">
        <v>5</v>
      </c>
      <c r="E94" s="14" t="s">
        <v>5</v>
      </c>
      <c r="F94" s="14">
        <v>1</v>
      </c>
      <c r="G94" s="14" t="s">
        <v>5</v>
      </c>
      <c r="H94" s="13">
        <v>65000</v>
      </c>
    </row>
    <row r="95" spans="1:8" x14ac:dyDescent="0.25">
      <c r="A95" s="12" t="s">
        <v>6</v>
      </c>
      <c r="B95" s="12">
        <v>11225</v>
      </c>
      <c r="C95" s="13" t="s">
        <v>16</v>
      </c>
      <c r="D95" s="14" t="s">
        <v>5</v>
      </c>
      <c r="E95" s="14" t="s">
        <v>5</v>
      </c>
      <c r="F95" s="14">
        <v>5</v>
      </c>
      <c r="G95" s="14" t="s">
        <v>5</v>
      </c>
      <c r="H95" s="13">
        <v>60000</v>
      </c>
    </row>
    <row r="96" spans="1:8" x14ac:dyDescent="0.25">
      <c r="A96" s="12" t="s">
        <v>6</v>
      </c>
      <c r="B96" s="12">
        <v>11201</v>
      </c>
      <c r="C96" s="13" t="s">
        <v>22</v>
      </c>
      <c r="D96" s="14" t="s">
        <v>5</v>
      </c>
      <c r="E96" s="14" t="s">
        <v>5</v>
      </c>
      <c r="F96" s="14">
        <v>6</v>
      </c>
      <c r="G96" s="14" t="s">
        <v>5</v>
      </c>
      <c r="H96" s="13">
        <v>55000</v>
      </c>
    </row>
    <row r="97" spans="1:8" x14ac:dyDescent="0.25">
      <c r="A97" s="12" t="s">
        <v>6</v>
      </c>
      <c r="B97" s="12">
        <v>11225</v>
      </c>
      <c r="C97" s="13" t="s">
        <v>14</v>
      </c>
      <c r="D97" s="14" t="s">
        <v>5</v>
      </c>
      <c r="E97" s="14" t="s">
        <v>5</v>
      </c>
      <c r="F97" s="14">
        <v>6</v>
      </c>
      <c r="G97" s="14" t="s">
        <v>5</v>
      </c>
      <c r="H97" s="13">
        <v>35000</v>
      </c>
    </row>
    <row r="98" spans="1:8" x14ac:dyDescent="0.25">
      <c r="A98" s="12" t="s">
        <v>4</v>
      </c>
      <c r="B98" s="12">
        <v>11225</v>
      </c>
      <c r="C98" s="13" t="s">
        <v>19</v>
      </c>
      <c r="D98" s="14" t="s">
        <v>5</v>
      </c>
      <c r="E98" s="14" t="s">
        <v>5</v>
      </c>
      <c r="F98" s="14">
        <v>6</v>
      </c>
      <c r="G98" s="14" t="s">
        <v>5</v>
      </c>
      <c r="H98" s="13">
        <v>40000</v>
      </c>
    </row>
    <row r="99" spans="1:8" x14ac:dyDescent="0.25">
      <c r="A99" s="12" t="s">
        <v>6</v>
      </c>
      <c r="B99" s="12">
        <v>11201</v>
      </c>
      <c r="C99" s="13" t="s">
        <v>20</v>
      </c>
      <c r="D99" s="14" t="s">
        <v>5</v>
      </c>
      <c r="E99" s="14" t="s">
        <v>5</v>
      </c>
      <c r="F99" s="14">
        <v>1</v>
      </c>
      <c r="G99" s="14" t="s">
        <v>5</v>
      </c>
      <c r="H99" s="13">
        <v>75000</v>
      </c>
    </row>
    <row r="100" spans="1:8" x14ac:dyDescent="0.25">
      <c r="A100" s="12" t="s">
        <v>4</v>
      </c>
      <c r="B100" s="12">
        <v>11201</v>
      </c>
      <c r="C100" s="13" t="s">
        <v>22</v>
      </c>
      <c r="D100" s="14" t="s">
        <v>5</v>
      </c>
      <c r="E100" s="14" t="s">
        <v>5</v>
      </c>
      <c r="F100" s="14">
        <v>3</v>
      </c>
      <c r="G100" s="14" t="s">
        <v>5</v>
      </c>
      <c r="H100" s="13">
        <v>55000</v>
      </c>
    </row>
    <row r="101" spans="1:8" x14ac:dyDescent="0.25">
      <c r="A101" s="15" t="s">
        <v>6</v>
      </c>
      <c r="B101" s="15">
        <v>11225</v>
      </c>
      <c r="C101" s="16" t="s">
        <v>19</v>
      </c>
      <c r="D101" s="17" t="s">
        <v>5</v>
      </c>
      <c r="E101" s="18" t="s">
        <v>5</v>
      </c>
      <c r="F101" s="17">
        <v>5</v>
      </c>
      <c r="G101" s="18" t="s">
        <v>5</v>
      </c>
      <c r="H101" s="16">
        <v>40000</v>
      </c>
    </row>
  </sheetData>
  <sortState ref="A2:H101">
    <sortCondition ref="B2:B10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sqref="A1:C1"/>
    </sheetView>
  </sheetViews>
  <sheetFormatPr defaultRowHeight="15" x14ac:dyDescent="0.25"/>
  <cols>
    <col min="1" max="1" width="8.140625" style="1" customWidth="1"/>
    <col min="2" max="2" width="13.140625" style="1" customWidth="1"/>
    <col min="3" max="3" width="25.85546875" style="2" customWidth="1"/>
    <col min="4" max="4" width="3.28515625" style="1" customWidth="1"/>
    <col min="5" max="5" width="10.28515625" style="1" customWidth="1"/>
    <col min="6" max="6" width="9.85546875" style="1" customWidth="1"/>
    <col min="7" max="7" width="25.7109375" style="2" customWidth="1"/>
    <col min="8" max="8" width="3.42578125" style="1" customWidth="1"/>
    <col min="9" max="9" width="19.42578125" style="1" customWidth="1"/>
    <col min="10" max="10" width="10.5703125" style="1" customWidth="1"/>
    <col min="11" max="11" width="12.5703125" style="1" customWidth="1"/>
    <col min="12" max="12" width="10.85546875" style="1" customWidth="1"/>
    <col min="13" max="16384" width="9.140625" style="1"/>
  </cols>
  <sheetData>
    <row r="1" spans="1:12" ht="33.75" customHeight="1" x14ac:dyDescent="0.25">
      <c r="A1" s="69" t="s">
        <v>32</v>
      </c>
      <c r="B1" s="69"/>
      <c r="C1" s="69"/>
      <c r="D1" s="8"/>
      <c r="E1" s="69" t="s">
        <v>33</v>
      </c>
      <c r="F1" s="69"/>
      <c r="G1" s="69"/>
      <c r="I1" s="70" t="s">
        <v>12</v>
      </c>
      <c r="J1" s="71"/>
      <c r="K1" s="71"/>
      <c r="L1" s="71"/>
    </row>
    <row r="2" spans="1:12" ht="51.75" x14ac:dyDescent="0.25">
      <c r="A2" s="27" t="s">
        <v>0</v>
      </c>
      <c r="B2" s="28" t="s">
        <v>13</v>
      </c>
      <c r="C2" s="29" t="s">
        <v>39</v>
      </c>
      <c r="D2" s="8"/>
      <c r="E2" s="27" t="s">
        <v>0</v>
      </c>
      <c r="F2" s="28" t="s">
        <v>13</v>
      </c>
      <c r="G2" s="29" t="s">
        <v>39</v>
      </c>
      <c r="I2" s="25" t="s">
        <v>34</v>
      </c>
      <c r="J2" s="7" t="s">
        <v>35</v>
      </c>
      <c r="K2" s="51" t="s">
        <v>49</v>
      </c>
      <c r="L2" s="6" t="s">
        <v>48</v>
      </c>
    </row>
    <row r="3" spans="1:12" x14ac:dyDescent="0.25">
      <c r="A3" s="19" t="s">
        <v>4</v>
      </c>
      <c r="B3" s="19">
        <v>11201</v>
      </c>
      <c r="C3" s="21">
        <v>1</v>
      </c>
      <c r="D3" s="8"/>
      <c r="E3" s="12" t="s">
        <v>4</v>
      </c>
      <c r="F3" s="12">
        <v>11225</v>
      </c>
      <c r="G3" s="14">
        <v>3</v>
      </c>
      <c r="I3" s="49" t="s">
        <v>8</v>
      </c>
      <c r="J3" s="38">
        <f>COUNTIF(A3:A52, "F")</f>
        <v>21</v>
      </c>
      <c r="K3" s="38">
        <f>SUMIF(A3:A52,"F",C3:C52)</f>
        <v>39</v>
      </c>
      <c r="L3" s="50">
        <f>AVERAGEIF(A$3:A$52, "F", C$3:C$52)</f>
        <v>1.8571428571428572</v>
      </c>
    </row>
    <row r="4" spans="1:12" x14ac:dyDescent="0.25">
      <c r="A4" s="12" t="s">
        <v>4</v>
      </c>
      <c r="B4" s="12">
        <v>11201</v>
      </c>
      <c r="C4" s="14">
        <v>0</v>
      </c>
      <c r="D4" s="8"/>
      <c r="E4" s="12" t="s">
        <v>4</v>
      </c>
      <c r="F4" s="12">
        <v>11225</v>
      </c>
      <c r="G4" s="14">
        <v>5</v>
      </c>
      <c r="I4" s="47" t="s">
        <v>10</v>
      </c>
      <c r="J4" s="39">
        <f>COUNTIF(E3:E53, "F")</f>
        <v>16</v>
      </c>
      <c r="K4" s="39">
        <f>SUMIF(E3:E52,"F",G3:G52)</f>
        <v>54</v>
      </c>
      <c r="L4" s="50">
        <f>AVERAGEIF(E$3:E$52, "F", G$3:G$52)</f>
        <v>3.375</v>
      </c>
    </row>
    <row r="5" spans="1:12" x14ac:dyDescent="0.25">
      <c r="A5" s="12" t="s">
        <v>4</v>
      </c>
      <c r="B5" s="12">
        <v>11201</v>
      </c>
      <c r="C5" s="14">
        <v>1</v>
      </c>
      <c r="D5" s="8"/>
      <c r="E5" s="12" t="s">
        <v>4</v>
      </c>
      <c r="F5" s="12">
        <v>11225</v>
      </c>
      <c r="G5" s="14">
        <v>6</v>
      </c>
      <c r="I5" s="47" t="s">
        <v>9</v>
      </c>
      <c r="J5" s="39">
        <f>COUNTIF(A3:A52, "M")</f>
        <v>29</v>
      </c>
      <c r="K5" s="39">
        <f>SUMIF(A3:A52,"M",C3:C52)</f>
        <v>57</v>
      </c>
      <c r="L5" s="50">
        <f>AVERAGEIF(A$3:A$52, "M", C$3:C$52)</f>
        <v>1.9655172413793103</v>
      </c>
    </row>
    <row r="6" spans="1:12" x14ac:dyDescent="0.25">
      <c r="A6" s="12" t="s">
        <v>4</v>
      </c>
      <c r="B6" s="12">
        <v>11201</v>
      </c>
      <c r="C6" s="14">
        <v>3</v>
      </c>
      <c r="D6" s="8"/>
      <c r="E6" s="12" t="s">
        <v>4</v>
      </c>
      <c r="F6" s="12">
        <v>11225</v>
      </c>
      <c r="G6" s="14">
        <v>6</v>
      </c>
      <c r="I6" s="48" t="s">
        <v>11</v>
      </c>
      <c r="J6" s="40">
        <f>COUNTIF(E3:E52, "M")</f>
        <v>34</v>
      </c>
      <c r="K6" s="40">
        <f>SUMIF(E3:E52,"M",G3:G52)</f>
        <v>96</v>
      </c>
      <c r="L6" s="50">
        <f>AVERAGEIF(E$3:E$52, "M", G$3:G$52)</f>
        <v>2.8235294117647061</v>
      </c>
    </row>
    <row r="7" spans="1:12" x14ac:dyDescent="0.25">
      <c r="A7" s="12" t="s">
        <v>4</v>
      </c>
      <c r="B7" s="12">
        <v>11201</v>
      </c>
      <c r="C7" s="14">
        <v>5</v>
      </c>
      <c r="D7" s="8"/>
      <c r="E7" s="12" t="s">
        <v>4</v>
      </c>
      <c r="F7" s="12">
        <v>11225</v>
      </c>
      <c r="G7" s="14">
        <v>4</v>
      </c>
      <c r="I7" s="26" t="s">
        <v>50</v>
      </c>
      <c r="J7" s="4">
        <f>SUM(J3:J6)</f>
        <v>100</v>
      </c>
    </row>
    <row r="8" spans="1:12" x14ac:dyDescent="0.25">
      <c r="A8" s="12" t="s">
        <v>4</v>
      </c>
      <c r="B8" s="12">
        <v>11201</v>
      </c>
      <c r="C8" s="14">
        <v>0</v>
      </c>
      <c r="D8" s="8"/>
      <c r="E8" s="12" t="s">
        <v>4</v>
      </c>
      <c r="F8" s="12">
        <v>11225</v>
      </c>
      <c r="G8" s="14">
        <v>4</v>
      </c>
    </row>
    <row r="9" spans="1:12" x14ac:dyDescent="0.25">
      <c r="A9" s="12" t="s">
        <v>4</v>
      </c>
      <c r="B9" s="12">
        <v>11201</v>
      </c>
      <c r="C9" s="14">
        <v>2</v>
      </c>
      <c r="D9" s="8"/>
      <c r="E9" s="12" t="s">
        <v>4</v>
      </c>
      <c r="F9" s="12">
        <v>11225</v>
      </c>
      <c r="G9" s="14">
        <v>6</v>
      </c>
    </row>
    <row r="10" spans="1:12" x14ac:dyDescent="0.25">
      <c r="A10" s="12" t="s">
        <v>4</v>
      </c>
      <c r="B10" s="12">
        <v>11201</v>
      </c>
      <c r="C10" s="14">
        <v>1</v>
      </c>
      <c r="D10" s="8"/>
      <c r="E10" s="12" t="s">
        <v>4</v>
      </c>
      <c r="F10" s="12">
        <v>11225</v>
      </c>
      <c r="G10" s="14">
        <v>5</v>
      </c>
    </row>
    <row r="11" spans="1:12" x14ac:dyDescent="0.25">
      <c r="A11" s="12" t="s">
        <v>4</v>
      </c>
      <c r="B11" s="12">
        <v>11201</v>
      </c>
      <c r="C11" s="14">
        <v>2</v>
      </c>
      <c r="D11" s="8"/>
      <c r="E11" s="12" t="s">
        <v>4</v>
      </c>
      <c r="F11" s="12">
        <v>11225</v>
      </c>
      <c r="G11" s="14">
        <v>0</v>
      </c>
    </row>
    <row r="12" spans="1:12" x14ac:dyDescent="0.25">
      <c r="A12" s="12" t="s">
        <v>4</v>
      </c>
      <c r="B12" s="12">
        <v>11201</v>
      </c>
      <c r="C12" s="14">
        <v>0</v>
      </c>
      <c r="D12" s="8"/>
      <c r="E12" s="12" t="s">
        <v>4</v>
      </c>
      <c r="F12" s="12">
        <v>11225</v>
      </c>
      <c r="G12" s="14">
        <v>1</v>
      </c>
    </row>
    <row r="13" spans="1:12" x14ac:dyDescent="0.25">
      <c r="A13" s="12" t="s">
        <v>4</v>
      </c>
      <c r="B13" s="12">
        <v>11201</v>
      </c>
      <c r="C13" s="14">
        <v>1</v>
      </c>
      <c r="D13" s="8"/>
      <c r="E13" s="12" t="s">
        <v>4</v>
      </c>
      <c r="F13" s="12">
        <v>11225</v>
      </c>
      <c r="G13" s="14">
        <v>0</v>
      </c>
    </row>
    <row r="14" spans="1:12" x14ac:dyDescent="0.25">
      <c r="A14" s="12" t="s">
        <v>4</v>
      </c>
      <c r="B14" s="12">
        <v>11201</v>
      </c>
      <c r="C14" s="14">
        <v>5</v>
      </c>
      <c r="D14" s="8"/>
      <c r="E14" s="12" t="s">
        <v>4</v>
      </c>
      <c r="F14" s="12">
        <v>11225</v>
      </c>
      <c r="G14" s="14">
        <v>0</v>
      </c>
    </row>
    <row r="15" spans="1:12" x14ac:dyDescent="0.25">
      <c r="A15" s="12" t="s">
        <v>4</v>
      </c>
      <c r="B15" s="12">
        <v>11201</v>
      </c>
      <c r="C15" s="14">
        <v>1</v>
      </c>
      <c r="D15" s="8"/>
      <c r="E15" s="12" t="s">
        <v>4</v>
      </c>
      <c r="F15" s="12">
        <v>11225</v>
      </c>
      <c r="G15" s="14">
        <v>6</v>
      </c>
    </row>
    <row r="16" spans="1:12" x14ac:dyDescent="0.25">
      <c r="A16" s="12" t="s">
        <v>4</v>
      </c>
      <c r="B16" s="12">
        <v>11201</v>
      </c>
      <c r="C16" s="14">
        <v>2</v>
      </c>
      <c r="D16" s="8"/>
      <c r="E16" s="12" t="s">
        <v>4</v>
      </c>
      <c r="F16" s="12">
        <v>11225</v>
      </c>
      <c r="G16" s="14">
        <v>0</v>
      </c>
    </row>
    <row r="17" spans="1:7" x14ac:dyDescent="0.25">
      <c r="A17" s="12" t="s">
        <v>4</v>
      </c>
      <c r="B17" s="12">
        <v>11201</v>
      </c>
      <c r="C17" s="14">
        <v>1</v>
      </c>
      <c r="D17" s="8"/>
      <c r="E17" s="12" t="s">
        <v>4</v>
      </c>
      <c r="F17" s="12">
        <v>11225</v>
      </c>
      <c r="G17" s="14">
        <v>2</v>
      </c>
    </row>
    <row r="18" spans="1:7" x14ac:dyDescent="0.25">
      <c r="A18" s="12" t="s">
        <v>4</v>
      </c>
      <c r="B18" s="12">
        <v>11201</v>
      </c>
      <c r="C18" s="14">
        <v>3</v>
      </c>
      <c r="D18" s="8"/>
      <c r="E18" s="12" t="s">
        <v>4</v>
      </c>
      <c r="F18" s="12">
        <v>11225</v>
      </c>
      <c r="G18" s="14">
        <v>6</v>
      </c>
    </row>
    <row r="19" spans="1:7" x14ac:dyDescent="0.25">
      <c r="A19" s="12" t="s">
        <v>4</v>
      </c>
      <c r="B19" s="12">
        <v>11201</v>
      </c>
      <c r="C19" s="14">
        <v>2</v>
      </c>
      <c r="D19" s="8"/>
      <c r="E19" s="12" t="s">
        <v>6</v>
      </c>
      <c r="F19" s="12">
        <v>11225</v>
      </c>
      <c r="G19" s="14">
        <v>1</v>
      </c>
    </row>
    <row r="20" spans="1:7" x14ac:dyDescent="0.25">
      <c r="A20" s="12" t="s">
        <v>4</v>
      </c>
      <c r="B20" s="12">
        <v>11201</v>
      </c>
      <c r="C20" s="14">
        <v>2</v>
      </c>
      <c r="D20" s="8"/>
      <c r="E20" s="12" t="s">
        <v>6</v>
      </c>
      <c r="F20" s="12">
        <v>11225</v>
      </c>
      <c r="G20" s="14">
        <v>1</v>
      </c>
    </row>
    <row r="21" spans="1:7" x14ac:dyDescent="0.25">
      <c r="A21" s="12" t="s">
        <v>4</v>
      </c>
      <c r="B21" s="12">
        <v>11201</v>
      </c>
      <c r="C21" s="14">
        <v>3</v>
      </c>
      <c r="D21" s="8"/>
      <c r="E21" s="12" t="s">
        <v>6</v>
      </c>
      <c r="F21" s="12">
        <v>11225</v>
      </c>
      <c r="G21" s="14">
        <v>1</v>
      </c>
    </row>
    <row r="22" spans="1:7" x14ac:dyDescent="0.25">
      <c r="A22" s="12" t="s">
        <v>4</v>
      </c>
      <c r="B22" s="12">
        <v>11201</v>
      </c>
      <c r="C22" s="14">
        <v>1</v>
      </c>
      <c r="D22" s="8"/>
      <c r="E22" s="12" t="s">
        <v>6</v>
      </c>
      <c r="F22" s="12">
        <v>11225</v>
      </c>
      <c r="G22" s="14">
        <v>5</v>
      </c>
    </row>
    <row r="23" spans="1:7" x14ac:dyDescent="0.25">
      <c r="A23" s="12" t="s">
        <v>4</v>
      </c>
      <c r="B23" s="12">
        <v>11201</v>
      </c>
      <c r="C23" s="14">
        <v>3</v>
      </c>
      <c r="D23" s="8"/>
      <c r="E23" s="12" t="s">
        <v>6</v>
      </c>
      <c r="F23" s="12">
        <v>11225</v>
      </c>
      <c r="G23" s="14">
        <v>1</v>
      </c>
    </row>
    <row r="24" spans="1:7" x14ac:dyDescent="0.25">
      <c r="A24" s="12" t="s">
        <v>6</v>
      </c>
      <c r="B24" s="12">
        <v>11201</v>
      </c>
      <c r="C24" s="14">
        <v>1</v>
      </c>
      <c r="D24" s="8"/>
      <c r="E24" s="12" t="s">
        <v>6</v>
      </c>
      <c r="F24" s="12">
        <v>11225</v>
      </c>
      <c r="G24" s="14">
        <v>1</v>
      </c>
    </row>
    <row r="25" spans="1:7" x14ac:dyDescent="0.25">
      <c r="A25" s="12" t="s">
        <v>6</v>
      </c>
      <c r="B25" s="12">
        <v>11201</v>
      </c>
      <c r="C25" s="14">
        <v>0</v>
      </c>
      <c r="D25" s="8"/>
      <c r="E25" s="12" t="s">
        <v>6</v>
      </c>
      <c r="F25" s="12">
        <v>11225</v>
      </c>
      <c r="G25" s="14">
        <v>3</v>
      </c>
    </row>
    <row r="26" spans="1:7" x14ac:dyDescent="0.25">
      <c r="A26" s="12" t="s">
        <v>6</v>
      </c>
      <c r="B26" s="12">
        <v>11201</v>
      </c>
      <c r="C26" s="14">
        <v>5</v>
      </c>
      <c r="D26" s="8"/>
      <c r="E26" s="12" t="s">
        <v>6</v>
      </c>
      <c r="F26" s="12">
        <v>11225</v>
      </c>
      <c r="G26" s="14">
        <v>1</v>
      </c>
    </row>
    <row r="27" spans="1:7" x14ac:dyDescent="0.25">
      <c r="A27" s="12" t="s">
        <v>6</v>
      </c>
      <c r="B27" s="12">
        <v>11201</v>
      </c>
      <c r="C27" s="14">
        <v>1</v>
      </c>
      <c r="D27" s="9"/>
      <c r="E27" s="12" t="s">
        <v>6</v>
      </c>
      <c r="F27" s="12">
        <v>11225</v>
      </c>
      <c r="G27" s="14">
        <v>7</v>
      </c>
    </row>
    <row r="28" spans="1:7" x14ac:dyDescent="0.25">
      <c r="A28" s="12" t="s">
        <v>6</v>
      </c>
      <c r="B28" s="12">
        <v>11201</v>
      </c>
      <c r="C28" s="14">
        <v>1</v>
      </c>
      <c r="D28" s="9"/>
      <c r="E28" s="12" t="s">
        <v>6</v>
      </c>
      <c r="F28" s="12">
        <v>11225</v>
      </c>
      <c r="G28" s="14">
        <v>4</v>
      </c>
    </row>
    <row r="29" spans="1:7" x14ac:dyDescent="0.25">
      <c r="A29" s="12" t="s">
        <v>6</v>
      </c>
      <c r="B29" s="12">
        <v>11201</v>
      </c>
      <c r="C29" s="14">
        <v>0</v>
      </c>
      <c r="E29" s="12" t="s">
        <v>6</v>
      </c>
      <c r="F29" s="12">
        <v>11225</v>
      </c>
      <c r="G29" s="14">
        <v>1</v>
      </c>
    </row>
    <row r="30" spans="1:7" x14ac:dyDescent="0.25">
      <c r="A30" s="12" t="s">
        <v>6</v>
      </c>
      <c r="B30" s="12">
        <v>11201</v>
      </c>
      <c r="C30" s="14">
        <v>2</v>
      </c>
      <c r="E30" s="12" t="s">
        <v>6</v>
      </c>
      <c r="F30" s="12">
        <v>11225</v>
      </c>
      <c r="G30" s="14">
        <v>4</v>
      </c>
    </row>
    <row r="31" spans="1:7" x14ac:dyDescent="0.25">
      <c r="A31" s="12" t="s">
        <v>6</v>
      </c>
      <c r="B31" s="12">
        <v>11201</v>
      </c>
      <c r="C31" s="14">
        <v>6</v>
      </c>
      <c r="E31" s="12" t="s">
        <v>6</v>
      </c>
      <c r="F31" s="12">
        <v>11225</v>
      </c>
      <c r="G31" s="14">
        <v>3</v>
      </c>
    </row>
    <row r="32" spans="1:7" x14ac:dyDescent="0.25">
      <c r="A32" s="12" t="s">
        <v>6</v>
      </c>
      <c r="B32" s="12">
        <v>11201</v>
      </c>
      <c r="C32" s="14">
        <v>0</v>
      </c>
      <c r="E32" s="12" t="s">
        <v>6</v>
      </c>
      <c r="F32" s="12">
        <v>11225</v>
      </c>
      <c r="G32" s="14">
        <v>5</v>
      </c>
    </row>
    <row r="33" spans="1:7" x14ac:dyDescent="0.25">
      <c r="A33" s="12" t="s">
        <v>6</v>
      </c>
      <c r="B33" s="12">
        <v>11201</v>
      </c>
      <c r="C33" s="14">
        <v>6</v>
      </c>
      <c r="E33" s="12" t="s">
        <v>6</v>
      </c>
      <c r="F33" s="12">
        <v>11225</v>
      </c>
      <c r="G33" s="14">
        <v>0</v>
      </c>
    </row>
    <row r="34" spans="1:7" x14ac:dyDescent="0.25">
      <c r="A34" s="12" t="s">
        <v>6</v>
      </c>
      <c r="B34" s="12">
        <v>11201</v>
      </c>
      <c r="C34" s="14">
        <v>1</v>
      </c>
      <c r="E34" s="12" t="s">
        <v>6</v>
      </c>
      <c r="F34" s="12">
        <v>11225</v>
      </c>
      <c r="G34" s="14">
        <v>0</v>
      </c>
    </row>
    <row r="35" spans="1:7" x14ac:dyDescent="0.25">
      <c r="A35" s="12" t="s">
        <v>6</v>
      </c>
      <c r="B35" s="12">
        <v>11201</v>
      </c>
      <c r="C35" s="14">
        <v>0</v>
      </c>
      <c r="E35" s="12" t="s">
        <v>6</v>
      </c>
      <c r="F35" s="12">
        <v>11225</v>
      </c>
      <c r="G35" s="14">
        <v>2</v>
      </c>
    </row>
    <row r="36" spans="1:7" x14ac:dyDescent="0.25">
      <c r="A36" s="12" t="s">
        <v>6</v>
      </c>
      <c r="B36" s="12">
        <v>11201</v>
      </c>
      <c r="C36" s="14">
        <v>2</v>
      </c>
      <c r="E36" s="12" t="s">
        <v>6</v>
      </c>
      <c r="F36" s="12">
        <v>11225</v>
      </c>
      <c r="G36" s="14">
        <v>1</v>
      </c>
    </row>
    <row r="37" spans="1:7" x14ac:dyDescent="0.25">
      <c r="A37" s="12" t="s">
        <v>6</v>
      </c>
      <c r="B37" s="12">
        <v>11201</v>
      </c>
      <c r="C37" s="14">
        <v>1</v>
      </c>
      <c r="E37" s="12" t="s">
        <v>6</v>
      </c>
      <c r="F37" s="12">
        <v>11225</v>
      </c>
      <c r="G37" s="14">
        <v>2</v>
      </c>
    </row>
    <row r="38" spans="1:7" x14ac:dyDescent="0.25">
      <c r="A38" s="12" t="s">
        <v>6</v>
      </c>
      <c r="B38" s="12">
        <v>11201</v>
      </c>
      <c r="C38" s="14">
        <v>2</v>
      </c>
      <c r="E38" s="12" t="s">
        <v>6</v>
      </c>
      <c r="F38" s="12">
        <v>11225</v>
      </c>
      <c r="G38" s="14">
        <v>1</v>
      </c>
    </row>
    <row r="39" spans="1:7" x14ac:dyDescent="0.25">
      <c r="A39" s="12" t="s">
        <v>6</v>
      </c>
      <c r="B39" s="12">
        <v>11201</v>
      </c>
      <c r="C39" s="14">
        <v>2</v>
      </c>
      <c r="E39" s="12" t="s">
        <v>6</v>
      </c>
      <c r="F39" s="12">
        <v>11225</v>
      </c>
      <c r="G39" s="14">
        <v>1</v>
      </c>
    </row>
    <row r="40" spans="1:7" x14ac:dyDescent="0.25">
      <c r="A40" s="12" t="s">
        <v>6</v>
      </c>
      <c r="B40" s="12">
        <v>11201</v>
      </c>
      <c r="C40" s="14">
        <v>2</v>
      </c>
      <c r="E40" s="12" t="s">
        <v>6</v>
      </c>
      <c r="F40" s="12">
        <v>11225</v>
      </c>
      <c r="G40" s="14">
        <v>4</v>
      </c>
    </row>
    <row r="41" spans="1:7" x14ac:dyDescent="0.25">
      <c r="A41" s="12" t="s">
        <v>6</v>
      </c>
      <c r="B41" s="12">
        <v>11201</v>
      </c>
      <c r="C41" s="14">
        <v>0</v>
      </c>
      <c r="E41" s="12" t="s">
        <v>6</v>
      </c>
      <c r="F41" s="12">
        <v>11225</v>
      </c>
      <c r="G41" s="14">
        <v>5</v>
      </c>
    </row>
    <row r="42" spans="1:7" x14ac:dyDescent="0.25">
      <c r="A42" s="12" t="s">
        <v>6</v>
      </c>
      <c r="B42" s="12">
        <v>11201</v>
      </c>
      <c r="C42" s="14">
        <v>2</v>
      </c>
      <c r="E42" s="12" t="s">
        <v>6</v>
      </c>
      <c r="F42" s="12">
        <v>11225</v>
      </c>
      <c r="G42" s="14">
        <v>2</v>
      </c>
    </row>
    <row r="43" spans="1:7" x14ac:dyDescent="0.25">
      <c r="A43" s="12" t="s">
        <v>6</v>
      </c>
      <c r="B43" s="12">
        <v>11201</v>
      </c>
      <c r="C43" s="14">
        <v>1</v>
      </c>
      <c r="E43" s="12" t="s">
        <v>6</v>
      </c>
      <c r="F43" s="12">
        <v>11225</v>
      </c>
      <c r="G43" s="14">
        <v>0</v>
      </c>
    </row>
    <row r="44" spans="1:7" x14ac:dyDescent="0.25">
      <c r="A44" s="12" t="s">
        <v>6</v>
      </c>
      <c r="B44" s="12">
        <v>11201</v>
      </c>
      <c r="C44" s="14">
        <v>1</v>
      </c>
      <c r="E44" s="12" t="s">
        <v>6</v>
      </c>
      <c r="F44" s="12">
        <v>11225</v>
      </c>
      <c r="G44" s="14">
        <v>5</v>
      </c>
    </row>
    <row r="45" spans="1:7" x14ac:dyDescent="0.25">
      <c r="A45" s="12" t="s">
        <v>6</v>
      </c>
      <c r="B45" s="12">
        <v>11201</v>
      </c>
      <c r="C45" s="14">
        <v>4</v>
      </c>
      <c r="E45" s="12" t="s">
        <v>6</v>
      </c>
      <c r="F45" s="12">
        <v>11225</v>
      </c>
      <c r="G45" s="14">
        <v>1</v>
      </c>
    </row>
    <row r="46" spans="1:7" x14ac:dyDescent="0.25">
      <c r="A46" s="12" t="s">
        <v>6</v>
      </c>
      <c r="B46" s="12">
        <v>11201</v>
      </c>
      <c r="C46" s="14">
        <v>1</v>
      </c>
      <c r="E46" s="12" t="s">
        <v>6</v>
      </c>
      <c r="F46" s="12">
        <v>11225</v>
      </c>
      <c r="G46" s="14">
        <v>5</v>
      </c>
    </row>
    <row r="47" spans="1:7" x14ac:dyDescent="0.25">
      <c r="A47" s="12" t="s">
        <v>6</v>
      </c>
      <c r="B47" s="12">
        <v>11201</v>
      </c>
      <c r="C47" s="14">
        <v>1</v>
      </c>
      <c r="E47" s="12" t="s">
        <v>6</v>
      </c>
      <c r="F47" s="12">
        <v>11225</v>
      </c>
      <c r="G47" s="14">
        <v>5</v>
      </c>
    </row>
    <row r="48" spans="1:7" x14ac:dyDescent="0.25">
      <c r="A48" s="12" t="s">
        <v>6</v>
      </c>
      <c r="B48" s="12">
        <v>11201</v>
      </c>
      <c r="C48" s="14">
        <v>3</v>
      </c>
      <c r="E48" s="12" t="s">
        <v>6</v>
      </c>
      <c r="F48" s="12">
        <v>11225</v>
      </c>
      <c r="G48" s="14">
        <v>2</v>
      </c>
    </row>
    <row r="49" spans="1:7" x14ac:dyDescent="0.25">
      <c r="A49" s="12" t="s">
        <v>6</v>
      </c>
      <c r="B49" s="12">
        <v>11201</v>
      </c>
      <c r="C49" s="14">
        <v>5</v>
      </c>
      <c r="E49" s="12" t="s">
        <v>6</v>
      </c>
      <c r="F49" s="12">
        <v>11225</v>
      </c>
      <c r="G49" s="14">
        <v>6</v>
      </c>
    </row>
    <row r="50" spans="1:7" x14ac:dyDescent="0.25">
      <c r="A50" s="12" t="s">
        <v>6</v>
      </c>
      <c r="B50" s="12">
        <v>11201</v>
      </c>
      <c r="C50" s="14">
        <v>0</v>
      </c>
      <c r="E50" s="12" t="s">
        <v>6</v>
      </c>
      <c r="F50" s="12">
        <v>11225</v>
      </c>
      <c r="G50" s="14">
        <v>5</v>
      </c>
    </row>
    <row r="51" spans="1:7" x14ac:dyDescent="0.25">
      <c r="A51" s="12" t="s">
        <v>6</v>
      </c>
      <c r="B51" s="12">
        <v>11201</v>
      </c>
      <c r="C51" s="14">
        <v>6</v>
      </c>
      <c r="E51" s="12" t="s">
        <v>6</v>
      </c>
      <c r="F51" s="12">
        <v>11225</v>
      </c>
      <c r="G51" s="14">
        <v>6</v>
      </c>
    </row>
    <row r="52" spans="1:7" x14ac:dyDescent="0.25">
      <c r="A52" s="12" t="s">
        <v>6</v>
      </c>
      <c r="B52" s="12">
        <v>11201</v>
      </c>
      <c r="C52" s="14">
        <v>1</v>
      </c>
      <c r="E52" s="15" t="s">
        <v>6</v>
      </c>
      <c r="F52" s="15">
        <v>11225</v>
      </c>
      <c r="G52" s="17">
        <v>5</v>
      </c>
    </row>
    <row r="53" spans="1:7" ht="15" customHeight="1" x14ac:dyDescent="0.25">
      <c r="C53" s="1"/>
    </row>
    <row r="54" spans="1:7" x14ac:dyDescent="0.25">
      <c r="C54" s="1"/>
    </row>
    <row r="55" spans="1:7" x14ac:dyDescent="0.25">
      <c r="C55" s="1"/>
    </row>
    <row r="56" spans="1:7" x14ac:dyDescent="0.25">
      <c r="C56" s="1"/>
    </row>
    <row r="57" spans="1:7" x14ac:dyDescent="0.25">
      <c r="C57" s="1"/>
    </row>
    <row r="58" spans="1:7" x14ac:dyDescent="0.25">
      <c r="C58" s="1"/>
    </row>
    <row r="59" spans="1:7" x14ac:dyDescent="0.25">
      <c r="C59" s="1"/>
    </row>
    <row r="60" spans="1:7" x14ac:dyDescent="0.25">
      <c r="C60" s="1"/>
    </row>
    <row r="61" spans="1:7" x14ac:dyDescent="0.25">
      <c r="C61" s="1"/>
    </row>
    <row r="62" spans="1:7" x14ac:dyDescent="0.25">
      <c r="C62" s="1"/>
    </row>
    <row r="63" spans="1:7" x14ac:dyDescent="0.25">
      <c r="C63" s="1"/>
    </row>
    <row r="64" spans="1:7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</sheetData>
  <sortState ref="E3:G52">
    <sortCondition ref="F3:F52"/>
    <sortCondition ref="E3:E52"/>
  </sortState>
  <mergeCells count="3">
    <mergeCell ref="A1:C1"/>
    <mergeCell ref="E1:G1"/>
    <mergeCell ref="I1:L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Collected</vt:lpstr>
      <vt:lpstr>Distribution of Variables</vt:lpstr>
      <vt:lpstr>Mean and STD</vt:lpstr>
      <vt:lpstr>Income and Health</vt:lpstr>
      <vt:lpstr>Mean &amp; STD by Gender &amp; ZIP</vt:lpstr>
      <vt:lpstr>Categorical Comparison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Melecia Lee</dc:creator>
  <cp:lastModifiedBy>Melecia Lee</cp:lastModifiedBy>
  <dcterms:created xsi:type="dcterms:W3CDTF">2013-05-18T21:36:49Z</dcterms:created>
  <dcterms:modified xsi:type="dcterms:W3CDTF">2013-05-23T19:04:14Z</dcterms:modified>
</cp:coreProperties>
</file>