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195" windowHeight="8130" activeTab="1"/>
  </bookViews>
  <sheets>
    <sheet name="Data collecting" sheetId="3" r:id="rId1"/>
    <sheet name="Analysis of graph" sheetId="4" r:id="rId2"/>
    <sheet name="describing data" sheetId="1" r:id="rId3"/>
    <sheet name="Rel NA. A" sheetId="2" r:id="rId4"/>
  </sheets>
  <calcPr calcId="145621"/>
</workbook>
</file>

<file path=xl/calcChain.xml><?xml version="1.0" encoding="utf-8"?>
<calcChain xmlns="http://schemas.openxmlformats.org/spreadsheetml/2006/main">
  <c r="M117" i="4" l="1" a="1"/>
  <c r="M127" i="4" s="1"/>
  <c r="D117" i="4" a="1"/>
  <c r="D125" i="4" s="1"/>
  <c r="M118" i="4" l="1"/>
  <c r="M120" i="4"/>
  <c r="M122" i="4"/>
  <c r="M124" i="4"/>
  <c r="M126" i="4"/>
  <c r="M117" i="4"/>
  <c r="M119" i="4"/>
  <c r="M121" i="4"/>
  <c r="M123" i="4"/>
  <c r="M125" i="4"/>
  <c r="D118" i="4"/>
  <c r="D120" i="4"/>
  <c r="D122" i="4"/>
  <c r="D124" i="4"/>
  <c r="D117" i="4"/>
  <c r="D119" i="4"/>
  <c r="D121" i="4"/>
  <c r="D123" i="4"/>
  <c r="J95" i="1" a="1"/>
  <c r="J95" i="1" s="1"/>
  <c r="D95" i="1" a="1"/>
  <c r="D95" i="1" s="1"/>
  <c r="M128" i="4" l="1"/>
  <c r="D126" i="4"/>
  <c r="J102" i="1"/>
  <c r="J101" i="1"/>
  <c r="J100" i="1"/>
  <c r="J99" i="1"/>
  <c r="J98" i="1"/>
  <c r="J105" i="1"/>
  <c r="J97" i="1"/>
  <c r="J104" i="1"/>
  <c r="J96" i="1"/>
  <c r="J103" i="1"/>
  <c r="D102" i="1"/>
  <c r="D99" i="1"/>
  <c r="D97" i="1"/>
  <c r="D96" i="1"/>
  <c r="D101" i="1"/>
  <c r="D100" i="1"/>
  <c r="D98" i="1"/>
  <c r="D103" i="1"/>
  <c r="E85" i="1"/>
  <c r="D85" i="1"/>
  <c r="D104" i="1" l="1"/>
  <c r="E95" i="1" s="1"/>
  <c r="J106" i="1"/>
  <c r="K95" i="1" s="1"/>
  <c r="K99" i="1" l="1"/>
  <c r="K104" i="1"/>
  <c r="E103" i="1"/>
  <c r="K100" i="1"/>
  <c r="K97" i="1"/>
  <c r="E102" i="1"/>
  <c r="E101" i="1"/>
  <c r="E99" i="1"/>
  <c r="K101" i="1"/>
  <c r="K105" i="1"/>
  <c r="K103" i="1"/>
  <c r="E96" i="1"/>
  <c r="K102" i="1"/>
  <c r="K98" i="1"/>
  <c r="K96" i="1"/>
  <c r="E97" i="1"/>
  <c r="E98" i="1"/>
  <c r="E100" i="1"/>
  <c r="E3" i="2"/>
  <c r="H3" i="2" s="1"/>
  <c r="E4" i="2"/>
  <c r="H4" i="2" s="1"/>
  <c r="E5" i="2"/>
  <c r="H5" i="2" s="1"/>
  <c r="E6" i="2"/>
  <c r="H6" i="2" s="1"/>
  <c r="E7" i="2"/>
  <c r="H7" i="2" s="1"/>
  <c r="E8" i="2"/>
  <c r="H8" i="2" s="1"/>
  <c r="E9" i="2"/>
  <c r="H9" i="2" s="1"/>
  <c r="E10" i="2"/>
  <c r="H10" i="2" s="1"/>
  <c r="E11" i="2"/>
  <c r="H11" i="2" s="1"/>
  <c r="E12" i="2"/>
  <c r="H12" i="2" s="1"/>
  <c r="E13" i="2"/>
  <c r="H13" i="2" s="1"/>
  <c r="E14" i="2"/>
  <c r="H14" i="2" s="1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H22" i="2" s="1"/>
  <c r="E23" i="2"/>
  <c r="H23" i="2" s="1"/>
  <c r="E24" i="2"/>
  <c r="H24" i="2" s="1"/>
  <c r="E25" i="2"/>
  <c r="H25" i="2" s="1"/>
  <c r="E26" i="2"/>
  <c r="H26" i="2" s="1"/>
  <c r="E27" i="2"/>
  <c r="H27" i="2" s="1"/>
  <c r="E28" i="2"/>
  <c r="H28" i="2" s="1"/>
  <c r="E29" i="2"/>
  <c r="H29" i="2" s="1"/>
  <c r="E30" i="2"/>
  <c r="H30" i="2" s="1"/>
  <c r="E31" i="2"/>
  <c r="H31" i="2" s="1"/>
  <c r="E32" i="2"/>
  <c r="H32" i="2" s="1"/>
  <c r="E33" i="2"/>
  <c r="H33" i="2" s="1"/>
  <c r="E34" i="2"/>
  <c r="H34" i="2" s="1"/>
  <c r="E35" i="2"/>
  <c r="H35" i="2" s="1"/>
  <c r="E36" i="2"/>
  <c r="H36" i="2" s="1"/>
  <c r="E37" i="2"/>
  <c r="H37" i="2" s="1"/>
  <c r="E38" i="2"/>
  <c r="H38" i="2" s="1"/>
  <c r="E39" i="2"/>
  <c r="H39" i="2" s="1"/>
  <c r="E40" i="2"/>
  <c r="H40" i="2" s="1"/>
  <c r="E41" i="2"/>
  <c r="H41" i="2" s="1"/>
  <c r="E42" i="2"/>
  <c r="H42" i="2" s="1"/>
  <c r="E43" i="2"/>
  <c r="H43" i="2" s="1"/>
  <c r="E44" i="2"/>
  <c r="H44" i="2" s="1"/>
  <c r="E45" i="2"/>
  <c r="H45" i="2" s="1"/>
  <c r="E46" i="2"/>
  <c r="H46" i="2" s="1"/>
  <c r="E47" i="2"/>
  <c r="H47" i="2" s="1"/>
  <c r="E48" i="2"/>
  <c r="H48" i="2" s="1"/>
  <c r="E49" i="2"/>
  <c r="H49" i="2" s="1"/>
  <c r="E50" i="2"/>
  <c r="H50" i="2" s="1"/>
  <c r="E51" i="2"/>
  <c r="H51" i="2" s="1"/>
  <c r="E52" i="2"/>
  <c r="H52" i="2" s="1"/>
  <c r="E53" i="2"/>
  <c r="H53" i="2" s="1"/>
  <c r="E54" i="2"/>
  <c r="H54" i="2" s="1"/>
  <c r="E55" i="2"/>
  <c r="H55" i="2" s="1"/>
  <c r="E56" i="2"/>
  <c r="H56" i="2" s="1"/>
  <c r="E57" i="2"/>
  <c r="H57" i="2" s="1"/>
  <c r="E58" i="2"/>
  <c r="H58" i="2" s="1"/>
  <c r="E59" i="2"/>
  <c r="H59" i="2" s="1"/>
  <c r="E60" i="2"/>
  <c r="H60" i="2" s="1"/>
  <c r="E61" i="2"/>
  <c r="H61" i="2" s="1"/>
  <c r="E62" i="2"/>
  <c r="H62" i="2" s="1"/>
  <c r="E63" i="2"/>
  <c r="H63" i="2" s="1"/>
  <c r="E64" i="2"/>
  <c r="H64" i="2" s="1"/>
  <c r="E65" i="2"/>
  <c r="H65" i="2" s="1"/>
  <c r="E66" i="2"/>
  <c r="H66" i="2" s="1"/>
  <c r="E67" i="2"/>
  <c r="H67" i="2" s="1"/>
  <c r="E68" i="2"/>
  <c r="H68" i="2" s="1"/>
  <c r="E69" i="2"/>
  <c r="H69" i="2" s="1"/>
  <c r="E70" i="2"/>
  <c r="H70" i="2" s="1"/>
  <c r="E71" i="2"/>
  <c r="H71" i="2" s="1"/>
  <c r="E72" i="2"/>
  <c r="H72" i="2" s="1"/>
  <c r="E73" i="2"/>
  <c r="H73" i="2" s="1"/>
  <c r="E74" i="2"/>
  <c r="H74" i="2" s="1"/>
  <c r="E75" i="2"/>
  <c r="H75" i="2" s="1"/>
  <c r="E76" i="2"/>
  <c r="H76" i="2" s="1"/>
  <c r="E2" i="2"/>
  <c r="D3" i="2"/>
  <c r="G3" i="2" s="1"/>
  <c r="D4" i="2"/>
  <c r="D5" i="2"/>
  <c r="G5" i="2" s="1"/>
  <c r="D6" i="2"/>
  <c r="D7" i="2"/>
  <c r="F7" i="2" s="1"/>
  <c r="D8" i="2"/>
  <c r="D9" i="2"/>
  <c r="G9" i="2" s="1"/>
  <c r="D10" i="2"/>
  <c r="D11" i="2"/>
  <c r="G11" i="2" s="1"/>
  <c r="D12" i="2"/>
  <c r="D13" i="2"/>
  <c r="G13" i="2" s="1"/>
  <c r="D14" i="2"/>
  <c r="D15" i="2"/>
  <c r="G15" i="2" s="1"/>
  <c r="D16" i="2"/>
  <c r="D17" i="2"/>
  <c r="G17" i="2" s="1"/>
  <c r="D18" i="2"/>
  <c r="D19" i="2"/>
  <c r="G19" i="2" s="1"/>
  <c r="D20" i="2"/>
  <c r="D21" i="2"/>
  <c r="G21" i="2" s="1"/>
  <c r="D22" i="2"/>
  <c r="D23" i="2"/>
  <c r="G23" i="2" s="1"/>
  <c r="D24" i="2"/>
  <c r="G24" i="2" s="1"/>
  <c r="D25" i="2"/>
  <c r="G25" i="2" s="1"/>
  <c r="D26" i="2"/>
  <c r="G26" i="2" s="1"/>
  <c r="D27" i="2"/>
  <c r="G27" i="2" s="1"/>
  <c r="D28" i="2"/>
  <c r="G28" i="2" s="1"/>
  <c r="D29" i="2"/>
  <c r="G29" i="2" s="1"/>
  <c r="D30" i="2"/>
  <c r="G30" i="2" s="1"/>
  <c r="D31" i="2"/>
  <c r="G31" i="2" s="1"/>
  <c r="D32" i="2"/>
  <c r="G32" i="2" s="1"/>
  <c r="D33" i="2"/>
  <c r="G33" i="2" s="1"/>
  <c r="D34" i="2"/>
  <c r="G34" i="2" s="1"/>
  <c r="D35" i="2"/>
  <c r="G35" i="2" s="1"/>
  <c r="D36" i="2"/>
  <c r="G36" i="2" s="1"/>
  <c r="D37" i="2"/>
  <c r="G37" i="2" s="1"/>
  <c r="D38" i="2"/>
  <c r="G38" i="2" s="1"/>
  <c r="D39" i="2"/>
  <c r="G39" i="2" s="1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G47" i="2" s="1"/>
  <c r="D48" i="2"/>
  <c r="G48" i="2" s="1"/>
  <c r="D49" i="2"/>
  <c r="G49" i="2" s="1"/>
  <c r="D50" i="2"/>
  <c r="G50" i="2" s="1"/>
  <c r="D51" i="2"/>
  <c r="G51" i="2" s="1"/>
  <c r="D52" i="2"/>
  <c r="G52" i="2" s="1"/>
  <c r="D53" i="2"/>
  <c r="G53" i="2" s="1"/>
  <c r="D54" i="2"/>
  <c r="G54" i="2" s="1"/>
  <c r="D55" i="2"/>
  <c r="G55" i="2" s="1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G63" i="2" s="1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G71" i="2" s="1"/>
  <c r="D72" i="2"/>
  <c r="G72" i="2" s="1"/>
  <c r="D73" i="2"/>
  <c r="G73" i="2" s="1"/>
  <c r="D74" i="2"/>
  <c r="G74" i="2" s="1"/>
  <c r="D75" i="2"/>
  <c r="G75" i="2" s="1"/>
  <c r="D76" i="2"/>
  <c r="G76" i="2" s="1"/>
  <c r="D2" i="2"/>
  <c r="B80" i="2"/>
  <c r="B81" i="2" s="1"/>
  <c r="C79" i="2"/>
  <c r="B79" i="2"/>
  <c r="B78" i="2"/>
  <c r="C77" i="2"/>
  <c r="B77" i="2"/>
  <c r="G22" i="2" l="1"/>
  <c r="F22" i="2"/>
  <c r="G20" i="2"/>
  <c r="F20" i="2"/>
  <c r="G18" i="2"/>
  <c r="F18" i="2"/>
  <c r="G16" i="2"/>
  <c r="F16" i="2"/>
  <c r="G14" i="2"/>
  <c r="F14" i="2"/>
  <c r="G12" i="2"/>
  <c r="F12" i="2"/>
  <c r="G10" i="2"/>
  <c r="F10" i="2"/>
  <c r="G8" i="2"/>
  <c r="F8" i="2"/>
  <c r="G6" i="2"/>
  <c r="F6" i="2"/>
  <c r="G4" i="2"/>
  <c r="F4" i="2"/>
  <c r="E79" i="2"/>
  <c r="E78" i="2"/>
  <c r="E77" i="2"/>
  <c r="H2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1" i="2"/>
  <c r="F17" i="2"/>
  <c r="F13" i="2"/>
  <c r="F9" i="2"/>
  <c r="F5" i="2"/>
  <c r="G7" i="2"/>
  <c r="C80" i="2"/>
  <c r="C81" i="2" s="1"/>
  <c r="D80" i="2"/>
  <c r="D81" i="2" s="1"/>
  <c r="D79" i="2"/>
  <c r="D77" i="2"/>
  <c r="D78" i="2"/>
  <c r="G2" i="2"/>
  <c r="F2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9" i="2"/>
  <c r="F37" i="2"/>
  <c r="F35" i="2"/>
  <c r="F33" i="2"/>
  <c r="F31" i="2"/>
  <c r="F29" i="2"/>
  <c r="F27" i="2"/>
  <c r="F25" i="2"/>
  <c r="F23" i="2"/>
  <c r="F19" i="2"/>
  <c r="F15" i="2"/>
  <c r="F11" i="2"/>
  <c r="F3" i="2"/>
  <c r="D84" i="1"/>
  <c r="D83" i="1"/>
  <c r="G80" i="2" l="1"/>
  <c r="G81" i="2" s="1"/>
  <c r="G79" i="2"/>
  <c r="G78" i="2"/>
  <c r="G77" i="2"/>
  <c r="F80" i="2"/>
  <c r="F81" i="2" s="1"/>
  <c r="F79" i="2"/>
  <c r="F78" i="2"/>
  <c r="B83" i="2" s="1"/>
  <c r="F77" i="2"/>
  <c r="C78" i="2" s="1"/>
  <c r="B82" i="2" s="1"/>
  <c r="H79" i="2"/>
  <c r="H78" i="2"/>
  <c r="H77" i="2"/>
  <c r="E80" i="2"/>
  <c r="E81" i="2" s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D82" i="1"/>
  <c r="E81" i="1" l="1"/>
  <c r="F81" i="1"/>
  <c r="G81" i="1"/>
  <c r="H81" i="1"/>
  <c r="I81" i="1"/>
  <c r="J81" i="1"/>
  <c r="K81" i="1"/>
  <c r="L81" i="1"/>
  <c r="M81" i="1"/>
  <c r="N81" i="1"/>
  <c r="O81" i="1"/>
  <c r="P81" i="1"/>
  <c r="Q81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D81" i="1"/>
  <c r="D80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D79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D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53" i="3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82" i="1" l="1"/>
  <c r="R78" i="1"/>
  <c r="R79" i="1"/>
  <c r="R80" i="1"/>
  <c r="R81" i="1"/>
  <c r="R52" i="3" l="1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</calcChain>
</file>

<file path=xl/sharedStrings.xml><?xml version="1.0" encoding="utf-8"?>
<sst xmlns="http://schemas.openxmlformats.org/spreadsheetml/2006/main" count="355" uniqueCount="54">
  <si>
    <t>Age</t>
  </si>
  <si>
    <t>M</t>
  </si>
  <si>
    <t>M/F</t>
  </si>
  <si>
    <t>Water</t>
  </si>
  <si>
    <t>Juice</t>
  </si>
  <si>
    <t>Soda</t>
  </si>
  <si>
    <t>NA/week</t>
  </si>
  <si>
    <t>A/week</t>
  </si>
  <si>
    <t>IceT</t>
  </si>
  <si>
    <t>HotT</t>
  </si>
  <si>
    <t>Wine</t>
  </si>
  <si>
    <t>Beer</t>
  </si>
  <si>
    <t>Milk</t>
  </si>
  <si>
    <t>Lemon</t>
  </si>
  <si>
    <t>Hard-L</t>
  </si>
  <si>
    <t>F</t>
  </si>
  <si>
    <t>Coffee</t>
  </si>
  <si>
    <t>Value</t>
  </si>
  <si>
    <t xml:space="preserve"> </t>
  </si>
  <si>
    <t>Total of all beverages</t>
  </si>
  <si>
    <t>Water W.M.</t>
  </si>
  <si>
    <t>Frequency</t>
  </si>
  <si>
    <t>Bins</t>
  </si>
  <si>
    <t>Table of non-Alcoholic Beverage Vs Alcohol Beverage</t>
  </si>
  <si>
    <t>Analysis of Data</t>
  </si>
  <si>
    <t>Total</t>
  </si>
  <si>
    <t>Mode</t>
  </si>
  <si>
    <t>Mean</t>
  </si>
  <si>
    <t>Median</t>
  </si>
  <si>
    <t>Acohol/week</t>
  </si>
  <si>
    <t>Relative freq</t>
  </si>
  <si>
    <t>Non-Alcohol/week</t>
  </si>
  <si>
    <t>std dev</t>
  </si>
  <si>
    <t>correlation</t>
  </si>
  <si>
    <t>R^2</t>
  </si>
  <si>
    <t>NA/dev</t>
  </si>
  <si>
    <t>A/dev</t>
  </si>
  <si>
    <t>products</t>
  </si>
  <si>
    <t>NA/dev^2</t>
  </si>
  <si>
    <t>A/dev^2</t>
  </si>
  <si>
    <t>Sum</t>
  </si>
  <si>
    <t>Correlation</t>
  </si>
  <si>
    <t>Correlation beteen alcoholic and non-alcoholic beverage is 0.15667037</t>
  </si>
  <si>
    <t>equation is increased</t>
  </si>
  <si>
    <t>A</t>
  </si>
  <si>
    <t>B</t>
  </si>
  <si>
    <t>Expectation</t>
  </si>
  <si>
    <t>People drink more Soda than other non-alcohol buverage</t>
  </si>
  <si>
    <t>Beer is more consumed by people than other alcoholic drink</t>
  </si>
  <si>
    <t>People  drink more non-alcohol beverages than alcohol beverage</t>
  </si>
  <si>
    <t>Total of Beverages</t>
  </si>
  <si>
    <t>Table of Non-Alcoholic Beverage Vs Alcohol Beverage/week</t>
  </si>
  <si>
    <t>We have a positive correlation because the slope is 0.038 and the trend line increase and also very small correlation</t>
  </si>
  <si>
    <t>We have a positive and very small correlation because the slope is 0.038 and the tend line increases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</si>
</sst>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"/>
    <numFmt numFmtId="166" formatCode="0.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9" fontId="3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4" applyFill="1"/>
    <xf numFmtId="0" fontId="3" fillId="0" borderId="0" xfId="3" applyFill="1"/>
    <xf numFmtId="0" fontId="4" fillId="0" borderId="0" xfId="1" applyFill="1"/>
    <xf numFmtId="0" fontId="5" fillId="0" borderId="0" xfId="2" applyFill="1"/>
    <xf numFmtId="0" fontId="0" fillId="0" borderId="0" xfId="0" applyFill="1"/>
    <xf numFmtId="0" fontId="8" fillId="0" borderId="0" xfId="0" applyFont="1"/>
    <xf numFmtId="0" fontId="1" fillId="5" borderId="0" xfId="4" applyFont="1" applyBorder="1" applyAlignment="1">
      <alignment horizontal="center"/>
    </xf>
    <xf numFmtId="0" fontId="1" fillId="4" borderId="0" xfId="3" applyFont="1" applyBorder="1" applyAlignment="1">
      <alignment horizontal="center"/>
    </xf>
    <xf numFmtId="0" fontId="6" fillId="2" borderId="0" xfId="1" applyFont="1" applyBorder="1" applyAlignment="1">
      <alignment horizontal="center"/>
    </xf>
    <xf numFmtId="0" fontId="7" fillId="3" borderId="0" xfId="2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5" borderId="0" xfId="4" applyBorder="1" applyAlignment="1">
      <alignment horizontal="center"/>
    </xf>
    <xf numFmtId="0" fontId="3" fillId="4" borderId="0" xfId="3" applyBorder="1" applyAlignment="1">
      <alignment horizontal="center"/>
    </xf>
    <xf numFmtId="0" fontId="4" fillId="2" borderId="0" xfId="1" applyBorder="1" applyAlignment="1">
      <alignment horizontal="center"/>
    </xf>
    <xf numFmtId="0" fontId="5" fillId="3" borderId="0" xfId="2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3" fillId="5" borderId="0" xfId="4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3" fillId="0" borderId="0" xfId="3" applyFill="1" applyBorder="1"/>
    <xf numFmtId="0" fontId="0" fillId="0" borderId="0" xfId="4" applyFont="1" applyFill="1"/>
    <xf numFmtId="0" fontId="3" fillId="0" borderId="0" xfId="4" applyFill="1" applyAlignment="1">
      <alignment horizontal="center"/>
    </xf>
    <xf numFmtId="0" fontId="3" fillId="0" borderId="0" xfId="4" applyFill="1" applyBorder="1" applyAlignment="1">
      <alignment horizontal="center"/>
    </xf>
    <xf numFmtId="0" fontId="3" fillId="0" borderId="0" xfId="3" applyFill="1" applyBorder="1" applyAlignment="1">
      <alignment horizontal="center"/>
    </xf>
    <xf numFmtId="0" fontId="5" fillId="0" borderId="0" xfId="2" applyFill="1" applyBorder="1" applyAlignment="1">
      <alignment horizontal="center"/>
    </xf>
    <xf numFmtId="164" fontId="3" fillId="0" borderId="0" xfId="4" applyNumberForma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6" borderId="0" xfId="0" applyFill="1"/>
    <xf numFmtId="0" fontId="3" fillId="6" borderId="0" xfId="4" applyFill="1"/>
    <xf numFmtId="0" fontId="3" fillId="7" borderId="0" xfId="4" applyFill="1"/>
    <xf numFmtId="0" fontId="9" fillId="0" borderId="0" xfId="0" applyFont="1" applyAlignment="1">
      <alignment horizontal="center"/>
    </xf>
    <xf numFmtId="0" fontId="2" fillId="0" borderId="0" xfId="1" applyFont="1" applyFill="1"/>
    <xf numFmtId="0" fontId="0" fillId="8" borderId="0" xfId="0" applyFill="1" applyAlignment="1">
      <alignment horizontal="center"/>
    </xf>
    <xf numFmtId="0" fontId="3" fillId="8" borderId="0" xfId="4" applyFill="1"/>
    <xf numFmtId="0" fontId="1" fillId="9" borderId="0" xfId="4" applyFont="1" applyFill="1" applyBorder="1" applyAlignment="1">
      <alignment horizontal="center"/>
    </xf>
    <xf numFmtId="0" fontId="3" fillId="9" borderId="0" xfId="4" applyFill="1" applyBorder="1" applyAlignment="1">
      <alignment horizontal="center"/>
    </xf>
    <xf numFmtId="164" fontId="3" fillId="9" borderId="0" xfId="4" applyNumberFormat="1" applyFill="1" applyBorder="1" applyAlignment="1">
      <alignment horizontal="center"/>
    </xf>
    <xf numFmtId="0" fontId="0" fillId="10" borderId="0" xfId="0" applyFill="1" applyBorder="1"/>
    <xf numFmtId="0" fontId="3" fillId="10" borderId="0" xfId="4" applyFill="1" applyBorder="1"/>
    <xf numFmtId="0" fontId="3" fillId="12" borderId="0" xfId="4" applyFill="1" applyBorder="1"/>
    <xf numFmtId="0" fontId="3" fillId="12" borderId="0" xfId="4" applyFill="1"/>
    <xf numFmtId="0" fontId="0" fillId="11" borderId="0" xfId="0" applyFill="1"/>
    <xf numFmtId="0" fontId="0" fillId="14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1" fillId="0" borderId="0" xfId="4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0" fillId="0" borderId="0" xfId="4" applyFont="1" applyFill="1" applyBorder="1" applyAlignment="1">
      <alignment horizontal="center"/>
    </xf>
    <xf numFmtId="165" fontId="0" fillId="0" borderId="0" xfId="0" applyNumberFormat="1"/>
    <xf numFmtId="164" fontId="0" fillId="0" borderId="0" xfId="0" applyNumberFormat="1" applyBorder="1"/>
    <xf numFmtId="166" fontId="0" fillId="0" borderId="0" xfId="0" applyNumberFormat="1"/>
    <xf numFmtId="0" fontId="10" fillId="0" borderId="0" xfId="0" applyFont="1"/>
    <xf numFmtId="0" fontId="10" fillId="9" borderId="0" xfId="4" applyFont="1" applyFill="1" applyBorder="1" applyAlignment="1">
      <alignment horizontal="center"/>
    </xf>
    <xf numFmtId="0" fontId="2" fillId="0" borderId="0" xfId="0" applyFont="1" applyFill="1"/>
    <xf numFmtId="0" fontId="2" fillId="15" borderId="0" xfId="0" applyFont="1" applyFill="1" applyBorder="1"/>
    <xf numFmtId="0" fontId="2" fillId="15" borderId="0" xfId="0" applyFont="1" applyFill="1" applyAlignment="1">
      <alignment horizontal="center"/>
    </xf>
    <xf numFmtId="165" fontId="0" fillId="0" borderId="0" xfId="0" applyNumberFormat="1" applyFill="1"/>
    <xf numFmtId="165" fontId="2" fillId="15" borderId="0" xfId="4" applyNumberFormat="1" applyFont="1" applyFill="1"/>
    <xf numFmtId="165" fontId="0" fillId="15" borderId="0" xfId="0" applyNumberFormat="1" applyFill="1"/>
    <xf numFmtId="165" fontId="2" fillId="15" borderId="0" xfId="4" applyNumberFormat="1" applyFont="1" applyFill="1" applyBorder="1"/>
    <xf numFmtId="165" fontId="2" fillId="0" borderId="0" xfId="4" applyNumberFormat="1" applyFont="1" applyFill="1"/>
    <xf numFmtId="165" fontId="3" fillId="0" borderId="0" xfId="4" applyNumberFormat="1" applyFill="1"/>
    <xf numFmtId="165" fontId="3" fillId="15" borderId="0" xfId="4" applyNumberFormat="1" applyFill="1"/>
    <xf numFmtId="0" fontId="0" fillId="15" borderId="0" xfId="0" applyFill="1"/>
    <xf numFmtId="0" fontId="0" fillId="0" borderId="0" xfId="3" applyFont="1" applyFill="1"/>
    <xf numFmtId="164" fontId="3" fillId="0" borderId="0" xfId="4" applyNumberFormat="1" applyFill="1"/>
    <xf numFmtId="9" fontId="3" fillId="0" borderId="0" xfId="5" applyFill="1"/>
    <xf numFmtId="9" fontId="2" fillId="0" borderId="0" xfId="5" applyFont="1" applyFill="1"/>
    <xf numFmtId="0" fontId="8" fillId="0" borderId="0" xfId="0" applyFont="1" applyAlignment="1">
      <alignment horizontal="center"/>
    </xf>
  </cellXfs>
  <cellStyles count="6">
    <cellStyle name="20% - Accent2" xfId="4" builtinId="34"/>
    <cellStyle name="40% - Accent1" xfId="3" builtinId="31"/>
    <cellStyle name="Bad" xfId="2" builtinId="27"/>
    <cellStyle name="Good" xfId="1" builtinId="26"/>
    <cellStyle name="Normal" xfId="0" builtinId="0"/>
    <cellStyle name="Percent" xfId="5" builtinId="5"/>
  </cellStyles>
  <dxfs count="0"/>
  <tableStyles count="0" defaultTableStyle="TableStyleMedium2" defaultPivotStyle="PivotStyleLight16"/>
  <colors>
    <mruColors>
      <color rgb="FF00FFFF"/>
      <color rgb="FF66CCFF"/>
      <color rgb="FFFF9933"/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Alcohol</a:t>
            </a:r>
            <a:r>
              <a:rPr lang="en-US" baseline="0"/>
              <a:t> beverage vs. non alcohol beverage 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'Analysis of graph'!$D$4</c:f>
              <c:strCache>
                <c:ptCount val="1"/>
                <c:pt idx="0">
                  <c:v>NA/week</c:v>
                </c:pt>
              </c:strCache>
            </c:strRef>
          </c:tx>
          <c:invertIfNegative val="0"/>
          <c:val>
            <c:numRef>
              <c:f>'Analysis of graph'!$D$5:$D$79</c:f>
              <c:numCache>
                <c:formatCode>General</c:formatCode>
                <c:ptCount val="75"/>
                <c:pt idx="0">
                  <c:v>28</c:v>
                </c:pt>
                <c:pt idx="1">
                  <c:v>35</c:v>
                </c:pt>
                <c:pt idx="2">
                  <c:v>40</c:v>
                </c:pt>
                <c:pt idx="3">
                  <c:v>46</c:v>
                </c:pt>
                <c:pt idx="4">
                  <c:v>70</c:v>
                </c:pt>
                <c:pt idx="5">
                  <c:v>27</c:v>
                </c:pt>
                <c:pt idx="6">
                  <c:v>35</c:v>
                </c:pt>
                <c:pt idx="7">
                  <c:v>17</c:v>
                </c:pt>
                <c:pt idx="8">
                  <c:v>15</c:v>
                </c:pt>
                <c:pt idx="9">
                  <c:v>21</c:v>
                </c:pt>
                <c:pt idx="10">
                  <c:v>7</c:v>
                </c:pt>
                <c:pt idx="11">
                  <c:v>16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56</c:v>
                </c:pt>
                <c:pt idx="16">
                  <c:v>35</c:v>
                </c:pt>
                <c:pt idx="17">
                  <c:v>30</c:v>
                </c:pt>
                <c:pt idx="18">
                  <c:v>20</c:v>
                </c:pt>
                <c:pt idx="19">
                  <c:v>28</c:v>
                </c:pt>
                <c:pt idx="20">
                  <c:v>21</c:v>
                </c:pt>
                <c:pt idx="21">
                  <c:v>35</c:v>
                </c:pt>
                <c:pt idx="22">
                  <c:v>21</c:v>
                </c:pt>
                <c:pt idx="23">
                  <c:v>10</c:v>
                </c:pt>
                <c:pt idx="24">
                  <c:v>14</c:v>
                </c:pt>
                <c:pt idx="25">
                  <c:v>35</c:v>
                </c:pt>
                <c:pt idx="26">
                  <c:v>49</c:v>
                </c:pt>
                <c:pt idx="27">
                  <c:v>14</c:v>
                </c:pt>
                <c:pt idx="28">
                  <c:v>49</c:v>
                </c:pt>
                <c:pt idx="29">
                  <c:v>49</c:v>
                </c:pt>
                <c:pt idx="30">
                  <c:v>42</c:v>
                </c:pt>
                <c:pt idx="31">
                  <c:v>49</c:v>
                </c:pt>
                <c:pt idx="32">
                  <c:v>49</c:v>
                </c:pt>
                <c:pt idx="33">
                  <c:v>49</c:v>
                </c:pt>
                <c:pt idx="34">
                  <c:v>49</c:v>
                </c:pt>
                <c:pt idx="35">
                  <c:v>28</c:v>
                </c:pt>
                <c:pt idx="36">
                  <c:v>42</c:v>
                </c:pt>
                <c:pt idx="37">
                  <c:v>56</c:v>
                </c:pt>
                <c:pt idx="38">
                  <c:v>49</c:v>
                </c:pt>
                <c:pt idx="39">
                  <c:v>35</c:v>
                </c:pt>
                <c:pt idx="40">
                  <c:v>56</c:v>
                </c:pt>
                <c:pt idx="41">
                  <c:v>77</c:v>
                </c:pt>
                <c:pt idx="42">
                  <c:v>70</c:v>
                </c:pt>
                <c:pt idx="43">
                  <c:v>35</c:v>
                </c:pt>
                <c:pt idx="44">
                  <c:v>105</c:v>
                </c:pt>
                <c:pt idx="45">
                  <c:v>42</c:v>
                </c:pt>
                <c:pt idx="46">
                  <c:v>35</c:v>
                </c:pt>
                <c:pt idx="47">
                  <c:v>42</c:v>
                </c:pt>
                <c:pt idx="48">
                  <c:v>56</c:v>
                </c:pt>
                <c:pt idx="49">
                  <c:v>63</c:v>
                </c:pt>
                <c:pt idx="50">
                  <c:v>9</c:v>
                </c:pt>
                <c:pt idx="51">
                  <c:v>20</c:v>
                </c:pt>
                <c:pt idx="52">
                  <c:v>14</c:v>
                </c:pt>
                <c:pt idx="53">
                  <c:v>10</c:v>
                </c:pt>
                <c:pt idx="54">
                  <c:v>50</c:v>
                </c:pt>
                <c:pt idx="55">
                  <c:v>60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10</c:v>
                </c:pt>
                <c:pt idx="60">
                  <c:v>12</c:v>
                </c:pt>
                <c:pt idx="61">
                  <c:v>14</c:v>
                </c:pt>
                <c:pt idx="62">
                  <c:v>14</c:v>
                </c:pt>
                <c:pt idx="63">
                  <c:v>10</c:v>
                </c:pt>
                <c:pt idx="64">
                  <c:v>14</c:v>
                </c:pt>
                <c:pt idx="65">
                  <c:v>5</c:v>
                </c:pt>
                <c:pt idx="66">
                  <c:v>5</c:v>
                </c:pt>
                <c:pt idx="67">
                  <c:v>21</c:v>
                </c:pt>
                <c:pt idx="68">
                  <c:v>30</c:v>
                </c:pt>
                <c:pt idx="69">
                  <c:v>12</c:v>
                </c:pt>
                <c:pt idx="70">
                  <c:v>21</c:v>
                </c:pt>
                <c:pt idx="71">
                  <c:v>35</c:v>
                </c:pt>
                <c:pt idx="72">
                  <c:v>21</c:v>
                </c:pt>
                <c:pt idx="73">
                  <c:v>23</c:v>
                </c:pt>
                <c:pt idx="74">
                  <c:v>25</c:v>
                </c:pt>
              </c:numCache>
            </c:numRef>
          </c:val>
        </c:ser>
        <c:ser>
          <c:idx val="1"/>
          <c:order val="1"/>
          <c:tx>
            <c:strRef>
              <c:f>'Analysis of graph'!$E$4</c:f>
              <c:strCache>
                <c:ptCount val="1"/>
                <c:pt idx="0">
                  <c:v>A/week</c:v>
                </c:pt>
              </c:strCache>
            </c:strRef>
          </c:tx>
          <c:invertIfNegative val="0"/>
          <c:val>
            <c:numRef>
              <c:f>'Analysis of graph'!$E$5:$E$79</c:f>
              <c:numCache>
                <c:formatCode>General</c:formatCode>
                <c:ptCount val="7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 formatCode="0.00000">
                  <c:v>3.8460000000000001E-2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</c:v>
                </c:pt>
                <c:pt idx="53">
                  <c:v>0</c:v>
                </c:pt>
                <c:pt idx="54">
                  <c:v>0</c:v>
                </c:pt>
                <c:pt idx="55">
                  <c:v>40</c:v>
                </c:pt>
                <c:pt idx="56">
                  <c:v>2</c:v>
                </c:pt>
                <c:pt idx="57">
                  <c:v>2</c:v>
                </c:pt>
                <c:pt idx="58">
                  <c:v>4</c:v>
                </c:pt>
                <c:pt idx="59">
                  <c:v>2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2</c:v>
                </c:pt>
                <c:pt idx="70">
                  <c:v>0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59520"/>
        <c:axId val="82861056"/>
      </c:barChart>
      <c:catAx>
        <c:axId val="82859520"/>
        <c:scaling>
          <c:orientation val="minMax"/>
        </c:scaling>
        <c:delete val="0"/>
        <c:axPos val="b"/>
        <c:majorTickMark val="out"/>
        <c:minorTickMark val="none"/>
        <c:tickLblPos val="nextTo"/>
        <c:crossAx val="82861056"/>
        <c:crosses val="autoZero"/>
        <c:auto val="1"/>
        <c:lblAlgn val="ctr"/>
        <c:lblOffset val="100"/>
        <c:noMultiLvlLbl val="0"/>
      </c:catAx>
      <c:valAx>
        <c:axId val="82861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859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Non-alcohol</a:t>
            </a:r>
            <a:r>
              <a:rPr lang="en-US" baseline="0"/>
              <a:t> beverage 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'Analysis of graph'!$H$4</c:f>
              <c:strCache>
                <c:ptCount val="1"/>
                <c:pt idx="0">
                  <c:v>Juice</c:v>
                </c:pt>
              </c:strCache>
            </c:strRef>
          </c:tx>
          <c:invertIfNegative val="0"/>
          <c:val>
            <c:numRef>
              <c:f>'Analysis of graph'!$H$5:$H$79</c:f>
              <c:numCache>
                <c:formatCode>General</c:formatCode>
                <c:ptCount val="75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11</c:v>
                </c:pt>
                <c:pt idx="4">
                  <c:v>0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10</c:v>
                </c:pt>
                <c:pt idx="21">
                  <c:v>12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7</c:v>
                </c:pt>
                <c:pt idx="26">
                  <c:v>0</c:v>
                </c:pt>
                <c:pt idx="27">
                  <c:v>0</c:v>
                </c:pt>
                <c:pt idx="28">
                  <c:v>21</c:v>
                </c:pt>
                <c:pt idx="29">
                  <c:v>7</c:v>
                </c:pt>
                <c:pt idx="30">
                  <c:v>7</c:v>
                </c:pt>
                <c:pt idx="31">
                  <c:v>21</c:v>
                </c:pt>
                <c:pt idx="32">
                  <c:v>28</c:v>
                </c:pt>
                <c:pt idx="33">
                  <c:v>14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21</c:v>
                </c:pt>
                <c:pt idx="41">
                  <c:v>21</c:v>
                </c:pt>
                <c:pt idx="42">
                  <c:v>7</c:v>
                </c:pt>
                <c:pt idx="43">
                  <c:v>21</c:v>
                </c:pt>
                <c:pt idx="44">
                  <c:v>0</c:v>
                </c:pt>
                <c:pt idx="45">
                  <c:v>0</c:v>
                </c:pt>
                <c:pt idx="46">
                  <c:v>21</c:v>
                </c:pt>
                <c:pt idx="47">
                  <c:v>21</c:v>
                </c:pt>
                <c:pt idx="48">
                  <c:v>28</c:v>
                </c:pt>
                <c:pt idx="49">
                  <c:v>28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0</c:v>
                </c:pt>
                <c:pt idx="54">
                  <c:v>25</c:v>
                </c:pt>
                <c:pt idx="55">
                  <c:v>25</c:v>
                </c:pt>
                <c:pt idx="56">
                  <c:v>0</c:v>
                </c:pt>
                <c:pt idx="57">
                  <c:v>15</c:v>
                </c:pt>
                <c:pt idx="58">
                  <c:v>12</c:v>
                </c:pt>
                <c:pt idx="59">
                  <c:v>4</c:v>
                </c:pt>
                <c:pt idx="60">
                  <c:v>3</c:v>
                </c:pt>
                <c:pt idx="61">
                  <c:v>0</c:v>
                </c:pt>
                <c:pt idx="62">
                  <c:v>8</c:v>
                </c:pt>
                <c:pt idx="63">
                  <c:v>4</c:v>
                </c:pt>
                <c:pt idx="64">
                  <c:v>6</c:v>
                </c:pt>
                <c:pt idx="65">
                  <c:v>1</c:v>
                </c:pt>
                <c:pt idx="66">
                  <c:v>1</c:v>
                </c:pt>
                <c:pt idx="67">
                  <c:v>4</c:v>
                </c:pt>
                <c:pt idx="68">
                  <c:v>10</c:v>
                </c:pt>
                <c:pt idx="69">
                  <c:v>6</c:v>
                </c:pt>
                <c:pt idx="70">
                  <c:v>9</c:v>
                </c:pt>
                <c:pt idx="71">
                  <c:v>7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</c:numCache>
            </c:numRef>
          </c:val>
        </c:ser>
        <c:ser>
          <c:idx val="1"/>
          <c:order val="1"/>
          <c:tx>
            <c:strRef>
              <c:f>'Analysis of graph'!$I$4</c:f>
              <c:strCache>
                <c:ptCount val="1"/>
                <c:pt idx="0">
                  <c:v>Soda</c:v>
                </c:pt>
              </c:strCache>
            </c:strRef>
          </c:tx>
          <c:invertIfNegative val="0"/>
          <c:val>
            <c:numRef>
              <c:f>'Analysis of graph'!$I$5:$I$79</c:f>
              <c:numCache>
                <c:formatCode>General</c:formatCode>
                <c:ptCount val="75"/>
                <c:pt idx="0">
                  <c:v>0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0</c:v>
                </c:pt>
                <c:pt idx="16">
                  <c:v>10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7</c:v>
                </c:pt>
                <c:pt idx="39">
                  <c:v>0</c:v>
                </c:pt>
                <c:pt idx="40">
                  <c:v>7</c:v>
                </c:pt>
                <c:pt idx="41">
                  <c:v>7</c:v>
                </c:pt>
                <c:pt idx="42">
                  <c:v>0</c:v>
                </c:pt>
                <c:pt idx="43">
                  <c:v>0</c:v>
                </c:pt>
                <c:pt idx="44">
                  <c:v>70</c:v>
                </c:pt>
                <c:pt idx="45">
                  <c:v>0</c:v>
                </c:pt>
                <c:pt idx="46">
                  <c:v>0</c:v>
                </c:pt>
                <c:pt idx="47">
                  <c:v>7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5</c:v>
                </c:pt>
                <c:pt idx="54">
                  <c:v>0</c:v>
                </c:pt>
                <c:pt idx="55">
                  <c:v>0</c:v>
                </c:pt>
                <c:pt idx="56">
                  <c:v>15</c:v>
                </c:pt>
                <c:pt idx="57">
                  <c:v>0</c:v>
                </c:pt>
                <c:pt idx="58">
                  <c:v>6</c:v>
                </c:pt>
                <c:pt idx="59">
                  <c:v>3</c:v>
                </c:pt>
                <c:pt idx="60">
                  <c:v>2</c:v>
                </c:pt>
                <c:pt idx="61">
                  <c:v>0</c:v>
                </c:pt>
                <c:pt idx="62">
                  <c:v>4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2</c:v>
                </c:pt>
                <c:pt idx="67">
                  <c:v>7</c:v>
                </c:pt>
                <c:pt idx="68">
                  <c:v>5</c:v>
                </c:pt>
                <c:pt idx="69">
                  <c:v>2</c:v>
                </c:pt>
                <c:pt idx="70">
                  <c:v>3</c:v>
                </c:pt>
                <c:pt idx="71">
                  <c:v>7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</c:numCache>
            </c:numRef>
          </c:val>
        </c:ser>
        <c:ser>
          <c:idx val="2"/>
          <c:order val="2"/>
          <c:tx>
            <c:strRef>
              <c:f>'Analysis of graph'!$J$4</c:f>
              <c:strCache>
                <c:ptCount val="1"/>
                <c:pt idx="0">
                  <c:v>HotT</c:v>
                </c:pt>
              </c:strCache>
            </c:strRef>
          </c:tx>
          <c:invertIfNegative val="0"/>
          <c:val>
            <c:numRef>
              <c:f>'Analysis of graph'!$J$5:$J$79</c:f>
              <c:numCache>
                <c:formatCode>General</c:formatCode>
                <c:ptCount val="75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7</c:v>
                </c:pt>
                <c:pt idx="72">
                  <c:v>0</c:v>
                </c:pt>
                <c:pt idx="73">
                  <c:v>0</c:v>
                </c:pt>
                <c:pt idx="74">
                  <c:v>5</c:v>
                </c:pt>
              </c:numCache>
            </c:numRef>
          </c:val>
        </c:ser>
        <c:ser>
          <c:idx val="3"/>
          <c:order val="3"/>
          <c:tx>
            <c:strRef>
              <c:f>'Analysis of graph'!$K$4</c:f>
              <c:strCache>
                <c:ptCount val="1"/>
                <c:pt idx="0">
                  <c:v>IceT</c:v>
                </c:pt>
              </c:strCache>
            </c:strRef>
          </c:tx>
          <c:invertIfNegative val="0"/>
          <c:val>
            <c:numRef>
              <c:f>'Analysis of graph'!$K$5:$K$79</c:f>
              <c:numCache>
                <c:formatCode>General</c:formatCode>
                <c:ptCount val="7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ser>
          <c:idx val="4"/>
          <c:order val="4"/>
          <c:tx>
            <c:strRef>
              <c:f>'Analysis of graph'!$L$4</c:f>
              <c:strCache>
                <c:ptCount val="1"/>
                <c:pt idx="0">
                  <c:v>Lemon</c:v>
                </c:pt>
              </c:strCache>
            </c:strRef>
          </c:tx>
          <c:invertIfNegative val="0"/>
          <c:val>
            <c:numRef>
              <c:f>'Analysis of graph'!$L$5:$L$79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ser>
          <c:idx val="5"/>
          <c:order val="5"/>
          <c:tx>
            <c:strRef>
              <c:f>'Analysis of graph'!$M$4</c:f>
              <c:strCache>
                <c:ptCount val="1"/>
                <c:pt idx="0">
                  <c:v>Milk</c:v>
                </c:pt>
              </c:strCache>
            </c:strRef>
          </c:tx>
          <c:invertIfNegative val="0"/>
          <c:val>
            <c:numRef>
              <c:f>'Analysis of graph'!$M$5:$M$79</c:f>
              <c:numCache>
                <c:formatCode>General</c:formatCode>
                <c:ptCount val="7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8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14</c:v>
                </c:pt>
                <c:pt idx="30">
                  <c:v>0</c:v>
                </c:pt>
                <c:pt idx="31">
                  <c:v>0</c:v>
                </c:pt>
                <c:pt idx="32">
                  <c:v>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14</c:v>
                </c:pt>
                <c:pt idx="37">
                  <c:v>7</c:v>
                </c:pt>
                <c:pt idx="38">
                  <c:v>0</c:v>
                </c:pt>
                <c:pt idx="39">
                  <c:v>7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7</c:v>
                </c:pt>
                <c:pt idx="72">
                  <c:v>0</c:v>
                </c:pt>
                <c:pt idx="73">
                  <c:v>3</c:v>
                </c:pt>
                <c:pt idx="74">
                  <c:v>0</c:v>
                </c:pt>
              </c:numCache>
            </c:numRef>
          </c:val>
        </c:ser>
        <c:ser>
          <c:idx val="6"/>
          <c:order val="6"/>
          <c:tx>
            <c:strRef>
              <c:f>'Analysis of graph'!$N$4</c:f>
              <c:strCache>
                <c:ptCount val="1"/>
                <c:pt idx="0">
                  <c:v>Coffee</c:v>
                </c:pt>
              </c:strCache>
            </c:strRef>
          </c:tx>
          <c:invertIfNegative val="0"/>
          <c:val>
            <c:numRef>
              <c:f>'Analysis of graph'!$N$5:$N$79</c:f>
              <c:numCache>
                <c:formatCode>General</c:formatCode>
                <c:ptCount val="75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16</c:v>
                </c:pt>
                <c:pt idx="16">
                  <c:v>6</c:v>
                </c:pt>
                <c:pt idx="17">
                  <c:v>8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7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7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6</c:v>
                </c:pt>
                <c:pt idx="73">
                  <c:v>5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97152"/>
        <c:axId val="86384640"/>
      </c:barChart>
      <c:catAx>
        <c:axId val="82897152"/>
        <c:scaling>
          <c:orientation val="minMax"/>
        </c:scaling>
        <c:delete val="0"/>
        <c:axPos val="b"/>
        <c:majorTickMark val="out"/>
        <c:minorTickMark val="none"/>
        <c:tickLblPos val="nextTo"/>
        <c:crossAx val="86384640"/>
        <c:crosses val="autoZero"/>
        <c:auto val="1"/>
        <c:lblAlgn val="ctr"/>
        <c:lblOffset val="100"/>
        <c:noMultiLvlLbl val="0"/>
      </c:catAx>
      <c:valAx>
        <c:axId val="86384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897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Alcohol</a:t>
            </a:r>
            <a:r>
              <a:rPr lang="en-US" baseline="0"/>
              <a:t> beverage 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'Analysis of graph'!$O$4</c:f>
              <c:strCache>
                <c:ptCount val="1"/>
                <c:pt idx="0">
                  <c:v>Beer</c:v>
                </c:pt>
              </c:strCache>
            </c:strRef>
          </c:tx>
          <c:invertIfNegative val="0"/>
          <c:val>
            <c:numRef>
              <c:f>'Analysis of graph'!$O$5:$O$79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10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2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ser>
          <c:idx val="1"/>
          <c:order val="1"/>
          <c:tx>
            <c:strRef>
              <c:f>'Analysis of graph'!$P$4</c:f>
              <c:strCache>
                <c:ptCount val="1"/>
                <c:pt idx="0">
                  <c:v>Wine</c:v>
                </c:pt>
              </c:strCache>
            </c:strRef>
          </c:tx>
          <c:invertIfNegative val="0"/>
          <c:val>
            <c:numRef>
              <c:f>'Analysis of graph'!$P$5:$P$79</c:f>
              <c:numCache>
                <c:formatCode>General</c:formatCode>
                <c:ptCount val="7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ser>
          <c:idx val="2"/>
          <c:order val="2"/>
          <c:tx>
            <c:strRef>
              <c:f>'Analysis of graph'!$Q$4</c:f>
              <c:strCache>
                <c:ptCount val="1"/>
                <c:pt idx="0">
                  <c:v>Hard-L</c:v>
                </c:pt>
              </c:strCache>
            </c:strRef>
          </c:tx>
          <c:invertIfNegative val="0"/>
          <c:val>
            <c:numRef>
              <c:f>'Analysis of graph'!$Q$5:$Q$79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14464"/>
        <c:axId val="86416000"/>
      </c:barChart>
      <c:catAx>
        <c:axId val="86414464"/>
        <c:scaling>
          <c:orientation val="minMax"/>
        </c:scaling>
        <c:delete val="0"/>
        <c:axPos val="b"/>
        <c:majorTickMark val="out"/>
        <c:minorTickMark val="none"/>
        <c:tickLblPos val="nextTo"/>
        <c:crossAx val="86416000"/>
        <c:crosses val="autoZero"/>
        <c:auto val="1"/>
        <c:lblAlgn val="ctr"/>
        <c:lblOffset val="100"/>
        <c:noMultiLvlLbl val="0"/>
      </c:catAx>
      <c:valAx>
        <c:axId val="8641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414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Alcohol vs non-alcohol beverages/week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'Analysis of graph'!$E$4</c:f>
              <c:strCache>
                <c:ptCount val="1"/>
                <c:pt idx="0">
                  <c:v>A/week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1772239810229908"/>
                  <c:y val="-0.48979287915097569"/>
                </c:manualLayout>
              </c:layout>
              <c:numFmt formatCode="General" sourceLinked="0"/>
            </c:trendlineLbl>
          </c:trendline>
          <c:xVal>
            <c:numRef>
              <c:f>'Analysis of graph'!$D$5:$D$79</c:f>
              <c:numCache>
                <c:formatCode>General</c:formatCode>
                <c:ptCount val="75"/>
                <c:pt idx="0">
                  <c:v>28</c:v>
                </c:pt>
                <c:pt idx="1">
                  <c:v>35</c:v>
                </c:pt>
                <c:pt idx="2">
                  <c:v>40</c:v>
                </c:pt>
                <c:pt idx="3">
                  <c:v>46</c:v>
                </c:pt>
                <c:pt idx="4">
                  <c:v>70</c:v>
                </c:pt>
                <c:pt idx="5">
                  <c:v>27</c:v>
                </c:pt>
                <c:pt idx="6">
                  <c:v>35</c:v>
                </c:pt>
                <c:pt idx="7">
                  <c:v>17</c:v>
                </c:pt>
                <c:pt idx="8">
                  <c:v>15</c:v>
                </c:pt>
                <c:pt idx="9">
                  <c:v>21</c:v>
                </c:pt>
                <c:pt idx="10">
                  <c:v>7</c:v>
                </c:pt>
                <c:pt idx="11">
                  <c:v>16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56</c:v>
                </c:pt>
                <c:pt idx="16">
                  <c:v>35</c:v>
                </c:pt>
                <c:pt idx="17">
                  <c:v>30</c:v>
                </c:pt>
                <c:pt idx="18">
                  <c:v>20</c:v>
                </c:pt>
                <c:pt idx="19">
                  <c:v>28</c:v>
                </c:pt>
                <c:pt idx="20">
                  <c:v>21</c:v>
                </c:pt>
                <c:pt idx="21">
                  <c:v>35</c:v>
                </c:pt>
                <c:pt idx="22">
                  <c:v>21</c:v>
                </c:pt>
                <c:pt idx="23">
                  <c:v>10</c:v>
                </c:pt>
                <c:pt idx="24">
                  <c:v>14</c:v>
                </c:pt>
                <c:pt idx="25">
                  <c:v>35</c:v>
                </c:pt>
                <c:pt idx="26">
                  <c:v>49</c:v>
                </c:pt>
                <c:pt idx="27">
                  <c:v>14</c:v>
                </c:pt>
                <c:pt idx="28">
                  <c:v>49</c:v>
                </c:pt>
                <c:pt idx="29">
                  <c:v>49</c:v>
                </c:pt>
                <c:pt idx="30">
                  <c:v>42</c:v>
                </c:pt>
                <c:pt idx="31">
                  <c:v>49</c:v>
                </c:pt>
                <c:pt idx="32">
                  <c:v>49</c:v>
                </c:pt>
                <c:pt idx="33">
                  <c:v>49</c:v>
                </c:pt>
                <c:pt idx="34">
                  <c:v>49</c:v>
                </c:pt>
                <c:pt idx="35">
                  <c:v>28</c:v>
                </c:pt>
                <c:pt idx="36">
                  <c:v>42</c:v>
                </c:pt>
                <c:pt idx="37">
                  <c:v>56</c:v>
                </c:pt>
                <c:pt idx="38">
                  <c:v>49</c:v>
                </c:pt>
                <c:pt idx="39">
                  <c:v>35</c:v>
                </c:pt>
                <c:pt idx="40">
                  <c:v>56</c:v>
                </c:pt>
                <c:pt idx="41">
                  <c:v>77</c:v>
                </c:pt>
                <c:pt idx="42">
                  <c:v>70</c:v>
                </c:pt>
                <c:pt idx="43">
                  <c:v>35</c:v>
                </c:pt>
                <c:pt idx="44">
                  <c:v>105</c:v>
                </c:pt>
                <c:pt idx="45">
                  <c:v>42</c:v>
                </c:pt>
                <c:pt idx="46">
                  <c:v>35</c:v>
                </c:pt>
                <c:pt idx="47">
                  <c:v>42</c:v>
                </c:pt>
                <c:pt idx="48">
                  <c:v>56</c:v>
                </c:pt>
                <c:pt idx="49">
                  <c:v>63</c:v>
                </c:pt>
                <c:pt idx="50">
                  <c:v>9</c:v>
                </c:pt>
                <c:pt idx="51">
                  <c:v>20</c:v>
                </c:pt>
                <c:pt idx="52">
                  <c:v>14</c:v>
                </c:pt>
                <c:pt idx="53">
                  <c:v>10</c:v>
                </c:pt>
                <c:pt idx="54">
                  <c:v>50</c:v>
                </c:pt>
                <c:pt idx="55">
                  <c:v>60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10</c:v>
                </c:pt>
                <c:pt idx="60">
                  <c:v>12</c:v>
                </c:pt>
                <c:pt idx="61">
                  <c:v>14</c:v>
                </c:pt>
                <c:pt idx="62">
                  <c:v>14</c:v>
                </c:pt>
                <c:pt idx="63">
                  <c:v>10</c:v>
                </c:pt>
                <c:pt idx="64">
                  <c:v>14</c:v>
                </c:pt>
                <c:pt idx="65">
                  <c:v>5</c:v>
                </c:pt>
                <c:pt idx="66">
                  <c:v>5</c:v>
                </c:pt>
                <c:pt idx="67">
                  <c:v>21</c:v>
                </c:pt>
                <c:pt idx="68">
                  <c:v>30</c:v>
                </c:pt>
                <c:pt idx="69">
                  <c:v>12</c:v>
                </c:pt>
                <c:pt idx="70">
                  <c:v>21</c:v>
                </c:pt>
                <c:pt idx="71">
                  <c:v>35</c:v>
                </c:pt>
                <c:pt idx="72">
                  <c:v>21</c:v>
                </c:pt>
                <c:pt idx="73">
                  <c:v>23</c:v>
                </c:pt>
                <c:pt idx="74">
                  <c:v>25</c:v>
                </c:pt>
              </c:numCache>
            </c:numRef>
          </c:xVal>
          <c:yVal>
            <c:numRef>
              <c:f>'Analysis of graph'!$E$5:$E$79</c:f>
              <c:numCache>
                <c:formatCode>General</c:formatCode>
                <c:ptCount val="7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 formatCode="0.00000">
                  <c:v>3.8460000000000001E-2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</c:v>
                </c:pt>
                <c:pt idx="53">
                  <c:v>0</c:v>
                </c:pt>
                <c:pt idx="54">
                  <c:v>0</c:v>
                </c:pt>
                <c:pt idx="55">
                  <c:v>40</c:v>
                </c:pt>
                <c:pt idx="56">
                  <c:v>2</c:v>
                </c:pt>
                <c:pt idx="57">
                  <c:v>2</c:v>
                </c:pt>
                <c:pt idx="58">
                  <c:v>4</c:v>
                </c:pt>
                <c:pt idx="59">
                  <c:v>2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2</c:v>
                </c:pt>
                <c:pt idx="70">
                  <c:v>0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14688"/>
        <c:axId val="86516480"/>
      </c:scatterChart>
      <c:valAx>
        <c:axId val="8651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516480"/>
        <c:crosses val="autoZero"/>
        <c:crossBetween val="midCat"/>
      </c:valAx>
      <c:valAx>
        <c:axId val="86516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5146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  <a:r>
              <a:rPr lang="en-US" baseline="0"/>
              <a:t> for alcoholic beverage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'Analysis of graph'!$C$116</c:f>
              <c:strCache>
                <c:ptCount val="1"/>
                <c:pt idx="0">
                  <c:v>Bins</c:v>
                </c:pt>
              </c:strCache>
            </c:strRef>
          </c:tx>
          <c:invertIfNegative val="0"/>
          <c:val>
            <c:numRef>
              <c:f>'Analysis of graph'!$C$117:$C$125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val>
        </c:ser>
        <c:ser>
          <c:idx val="1"/>
          <c:order val="1"/>
          <c:tx>
            <c:strRef>
              <c:f>'Analysis of graph'!$D$116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val>
            <c:numRef>
              <c:f>'Analysis of graph'!$D$117:$D$125</c:f>
              <c:numCache>
                <c:formatCode>General</c:formatCode>
                <c:ptCount val="9"/>
                <c:pt idx="0">
                  <c:v>49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15840"/>
        <c:axId val="91729920"/>
      </c:barChart>
      <c:catAx>
        <c:axId val="91715840"/>
        <c:scaling>
          <c:orientation val="minMax"/>
        </c:scaling>
        <c:delete val="0"/>
        <c:axPos val="b"/>
        <c:majorTickMark val="out"/>
        <c:minorTickMark val="none"/>
        <c:tickLblPos val="nextTo"/>
        <c:crossAx val="91729920"/>
        <c:crosses val="autoZero"/>
        <c:auto val="1"/>
        <c:lblAlgn val="ctr"/>
        <c:lblOffset val="100"/>
        <c:noMultiLvlLbl val="0"/>
      </c:catAx>
      <c:valAx>
        <c:axId val="91729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715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Non-alcoholic</a:t>
            </a:r>
            <a:r>
              <a:rPr lang="en-US" baseline="0"/>
              <a:t> beverage histogram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'Analysis of graph'!$L$116</c:f>
              <c:strCache>
                <c:ptCount val="1"/>
                <c:pt idx="0">
                  <c:v>Bins</c:v>
                </c:pt>
              </c:strCache>
            </c:strRef>
          </c:tx>
          <c:invertIfNegative val="0"/>
          <c:val>
            <c:numRef>
              <c:f>'Analysis of graph'!$L$117:$L$127</c:f>
              <c:numCache>
                <c:formatCode>General</c:formatCode>
                <c:ptCount val="11"/>
                <c:pt idx="0">
                  <c:v>5</c:v>
                </c:pt>
                <c:pt idx="1">
                  <c:v>15</c:v>
                </c:pt>
                <c:pt idx="2">
                  <c:v>25</c:v>
                </c:pt>
                <c:pt idx="3">
                  <c:v>35</c:v>
                </c:pt>
                <c:pt idx="4">
                  <c:v>45</c:v>
                </c:pt>
                <c:pt idx="5">
                  <c:v>55</c:v>
                </c:pt>
                <c:pt idx="6">
                  <c:v>65</c:v>
                </c:pt>
                <c:pt idx="7">
                  <c:v>75</c:v>
                </c:pt>
                <c:pt idx="8">
                  <c:v>85</c:v>
                </c:pt>
                <c:pt idx="9">
                  <c:v>95</c:v>
                </c:pt>
                <c:pt idx="10">
                  <c:v>105</c:v>
                </c:pt>
              </c:numCache>
            </c:numRef>
          </c:val>
        </c:ser>
        <c:ser>
          <c:idx val="1"/>
          <c:order val="1"/>
          <c:tx>
            <c:strRef>
              <c:f>'Analysis of graph'!$M$116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val>
            <c:numRef>
              <c:f>'Analysis of graph'!$M$117:$M$127</c:f>
              <c:numCache>
                <c:formatCode>General</c:formatCode>
                <c:ptCount val="11"/>
                <c:pt idx="0">
                  <c:v>2</c:v>
                </c:pt>
                <c:pt idx="1">
                  <c:v>15</c:v>
                </c:pt>
                <c:pt idx="2">
                  <c:v>15</c:v>
                </c:pt>
                <c:pt idx="3">
                  <c:v>18</c:v>
                </c:pt>
                <c:pt idx="4">
                  <c:v>5</c:v>
                </c:pt>
                <c:pt idx="5">
                  <c:v>10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37184"/>
        <c:axId val="91880832"/>
      </c:barChart>
      <c:catAx>
        <c:axId val="91837184"/>
        <c:scaling>
          <c:orientation val="minMax"/>
        </c:scaling>
        <c:delete val="0"/>
        <c:axPos val="b"/>
        <c:majorTickMark val="out"/>
        <c:minorTickMark val="none"/>
        <c:tickLblPos val="nextTo"/>
        <c:crossAx val="91880832"/>
        <c:crosses val="autoZero"/>
        <c:auto val="1"/>
        <c:lblAlgn val="ctr"/>
        <c:lblOffset val="100"/>
        <c:noMultiLvlLbl val="0"/>
      </c:catAx>
      <c:valAx>
        <c:axId val="91880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837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Acoholic and non-alcoholic bevearage/week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1102193956524662E-2"/>
          <c:y val="0.14185437326692041"/>
          <c:w val="0.6898800390335823"/>
          <c:h val="0.77369000020705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'Rel NA. A'!$C$1</c:f>
              <c:strCache>
                <c:ptCount val="1"/>
                <c:pt idx="0">
                  <c:v>A/week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'Rel NA. A'!$B$2:$B$76</c:f>
              <c:numCache>
                <c:formatCode>General</c:formatCode>
                <c:ptCount val="75"/>
                <c:pt idx="0">
                  <c:v>28</c:v>
                </c:pt>
                <c:pt idx="1">
                  <c:v>35</c:v>
                </c:pt>
                <c:pt idx="2">
                  <c:v>40</c:v>
                </c:pt>
                <c:pt idx="3">
                  <c:v>46</c:v>
                </c:pt>
                <c:pt idx="4">
                  <c:v>70</c:v>
                </c:pt>
                <c:pt idx="5">
                  <c:v>27</c:v>
                </c:pt>
                <c:pt idx="6">
                  <c:v>35</c:v>
                </c:pt>
                <c:pt idx="7">
                  <c:v>17</c:v>
                </c:pt>
                <c:pt idx="8">
                  <c:v>15</c:v>
                </c:pt>
                <c:pt idx="9">
                  <c:v>21</c:v>
                </c:pt>
                <c:pt idx="10">
                  <c:v>7</c:v>
                </c:pt>
                <c:pt idx="11">
                  <c:v>16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56</c:v>
                </c:pt>
                <c:pt idx="16">
                  <c:v>35</c:v>
                </c:pt>
                <c:pt idx="17">
                  <c:v>30</c:v>
                </c:pt>
                <c:pt idx="18">
                  <c:v>20</c:v>
                </c:pt>
                <c:pt idx="19">
                  <c:v>28</c:v>
                </c:pt>
                <c:pt idx="20">
                  <c:v>21</c:v>
                </c:pt>
                <c:pt idx="21">
                  <c:v>35</c:v>
                </c:pt>
                <c:pt idx="22">
                  <c:v>21</c:v>
                </c:pt>
                <c:pt idx="23">
                  <c:v>10</c:v>
                </c:pt>
                <c:pt idx="24">
                  <c:v>14</c:v>
                </c:pt>
                <c:pt idx="25">
                  <c:v>35</c:v>
                </c:pt>
                <c:pt idx="26">
                  <c:v>49</c:v>
                </c:pt>
                <c:pt idx="27">
                  <c:v>14</c:v>
                </c:pt>
                <c:pt idx="28">
                  <c:v>49</c:v>
                </c:pt>
                <c:pt idx="29">
                  <c:v>49</c:v>
                </c:pt>
                <c:pt idx="30">
                  <c:v>42</c:v>
                </c:pt>
                <c:pt idx="31">
                  <c:v>49</c:v>
                </c:pt>
                <c:pt idx="32">
                  <c:v>49</c:v>
                </c:pt>
                <c:pt idx="33">
                  <c:v>49</c:v>
                </c:pt>
                <c:pt idx="34">
                  <c:v>49</c:v>
                </c:pt>
                <c:pt idx="35">
                  <c:v>28</c:v>
                </c:pt>
                <c:pt idx="36">
                  <c:v>42</c:v>
                </c:pt>
                <c:pt idx="37">
                  <c:v>56</c:v>
                </c:pt>
                <c:pt idx="38">
                  <c:v>49</c:v>
                </c:pt>
                <c:pt idx="39">
                  <c:v>35</c:v>
                </c:pt>
                <c:pt idx="40">
                  <c:v>56</c:v>
                </c:pt>
                <c:pt idx="41">
                  <c:v>77</c:v>
                </c:pt>
                <c:pt idx="42">
                  <c:v>70</c:v>
                </c:pt>
                <c:pt idx="43">
                  <c:v>35</c:v>
                </c:pt>
                <c:pt idx="44">
                  <c:v>105</c:v>
                </c:pt>
                <c:pt idx="45">
                  <c:v>42</c:v>
                </c:pt>
                <c:pt idx="46">
                  <c:v>35</c:v>
                </c:pt>
                <c:pt idx="47">
                  <c:v>42</c:v>
                </c:pt>
                <c:pt idx="48">
                  <c:v>56</c:v>
                </c:pt>
                <c:pt idx="49">
                  <c:v>63</c:v>
                </c:pt>
                <c:pt idx="50">
                  <c:v>9</c:v>
                </c:pt>
                <c:pt idx="51">
                  <c:v>20</c:v>
                </c:pt>
                <c:pt idx="52">
                  <c:v>14</c:v>
                </c:pt>
                <c:pt idx="53">
                  <c:v>10</c:v>
                </c:pt>
                <c:pt idx="54">
                  <c:v>50</c:v>
                </c:pt>
                <c:pt idx="55">
                  <c:v>60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10</c:v>
                </c:pt>
                <c:pt idx="60">
                  <c:v>12</c:v>
                </c:pt>
                <c:pt idx="61">
                  <c:v>14</c:v>
                </c:pt>
                <c:pt idx="62">
                  <c:v>14</c:v>
                </c:pt>
                <c:pt idx="63">
                  <c:v>10</c:v>
                </c:pt>
                <c:pt idx="64">
                  <c:v>14</c:v>
                </c:pt>
                <c:pt idx="65">
                  <c:v>5</c:v>
                </c:pt>
                <c:pt idx="66">
                  <c:v>5</c:v>
                </c:pt>
                <c:pt idx="67">
                  <c:v>21</c:v>
                </c:pt>
                <c:pt idx="68">
                  <c:v>30</c:v>
                </c:pt>
                <c:pt idx="69">
                  <c:v>12</c:v>
                </c:pt>
                <c:pt idx="70">
                  <c:v>21</c:v>
                </c:pt>
                <c:pt idx="71">
                  <c:v>35</c:v>
                </c:pt>
                <c:pt idx="72">
                  <c:v>21</c:v>
                </c:pt>
                <c:pt idx="73">
                  <c:v>23</c:v>
                </c:pt>
                <c:pt idx="74">
                  <c:v>25</c:v>
                </c:pt>
              </c:numCache>
            </c:numRef>
          </c:xVal>
          <c:yVal>
            <c:numRef>
              <c:f>'Rel NA. A'!$C$2:$C$76</c:f>
              <c:numCache>
                <c:formatCode>General</c:formatCode>
                <c:ptCount val="7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 formatCode="0.00000">
                  <c:v>3.8460000000000001E-2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</c:v>
                </c:pt>
                <c:pt idx="53">
                  <c:v>0</c:v>
                </c:pt>
                <c:pt idx="54">
                  <c:v>0</c:v>
                </c:pt>
                <c:pt idx="55">
                  <c:v>40</c:v>
                </c:pt>
                <c:pt idx="56">
                  <c:v>2</c:v>
                </c:pt>
                <c:pt idx="57">
                  <c:v>2</c:v>
                </c:pt>
                <c:pt idx="58">
                  <c:v>4</c:v>
                </c:pt>
                <c:pt idx="59">
                  <c:v>2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2</c:v>
                </c:pt>
                <c:pt idx="70">
                  <c:v>0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95840"/>
        <c:axId val="90197376"/>
      </c:scatterChart>
      <c:valAx>
        <c:axId val="901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197376"/>
        <c:crosses val="autoZero"/>
        <c:crossBetween val="midCat"/>
      </c:valAx>
      <c:valAx>
        <c:axId val="90197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1958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133348</xdr:colOff>
      <xdr:row>80</xdr:row>
      <xdr:rowOff>171449</xdr:rowOff>
    </xdr:from>
    <xdr:to>
      <xdr:col>7</xdr:col>
      <xdr:colOff>428625</xdr:colOff>
      <xdr:row>94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542925</xdr:colOff>
      <xdr:row>81</xdr:row>
      <xdr:rowOff>57149</xdr:rowOff>
    </xdr:from>
    <xdr:to>
      <xdr:col>21</xdr:col>
      <xdr:colOff>361950</xdr:colOff>
      <xdr:row>94</xdr:row>
      <xdr:rowOff>71436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123824</xdr:colOff>
      <xdr:row>81</xdr:row>
      <xdr:rowOff>23812</xdr:rowOff>
    </xdr:from>
    <xdr:to>
      <xdr:col>15</xdr:col>
      <xdr:colOff>95249</xdr:colOff>
      <xdr:row>94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171450</xdr:colOff>
      <xdr:row>128</xdr:row>
      <xdr:rowOff>85724</xdr:rowOff>
    </xdr:from>
    <xdr:to>
      <xdr:col>19</xdr:col>
      <xdr:colOff>552450</xdr:colOff>
      <xdr:row>151</xdr:row>
      <xdr:rowOff>76199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99</xdr:row>
      <xdr:rowOff>61912</xdr:rowOff>
    </xdr:from>
    <xdr:to>
      <xdr:col>6</xdr:col>
      <xdr:colOff>714375</xdr:colOff>
      <xdr:row>113</xdr:row>
      <xdr:rowOff>138112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285750</xdr:colOff>
      <xdr:row>99</xdr:row>
      <xdr:rowOff>119062</xdr:rowOff>
    </xdr:from>
    <xdr:to>
      <xdr:col>14</xdr:col>
      <xdr:colOff>590550</xdr:colOff>
      <xdr:row>114</xdr:row>
      <xdr:rowOff>4762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83</xdr:row>
      <xdr:rowOff>111919</xdr:rowOff>
    </xdr:from>
    <xdr:to>
      <xdr:col>9</xdr:col>
      <xdr:colOff>323849</xdr:colOff>
      <xdr:row>110</xdr:row>
      <xdr:rowOff>64294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zoomScale="80" zoomScaleNormal="80" workbookViewId="0">
      <selection activeCell="U20" sqref="U20"/>
    </sheetView>
  </sheetViews>
  <sheetFormatPr defaultRowHeight="15" x14ac:dyDescent="0.25"/>
  <cols>
    <col min="7" max="7" width="12" bestFit="1" customWidth="1"/>
    <col min="17" max="17" width="12" bestFit="1" customWidth="1"/>
    <col min="18" max="18" width="18" bestFit="1" customWidth="1"/>
  </cols>
  <sheetData>
    <row r="1" spans="1:21" ht="23.25" x14ac:dyDescent="0.35">
      <c r="B1" s="77" t="s">
        <v>51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21" x14ac:dyDescent="0.25">
      <c r="A2" s="5" t="s">
        <v>17</v>
      </c>
      <c r="B2" s="5" t="s">
        <v>0</v>
      </c>
      <c r="C2" s="5" t="s">
        <v>2</v>
      </c>
      <c r="D2" s="13" t="s">
        <v>6</v>
      </c>
      <c r="E2" s="13" t="s">
        <v>7</v>
      </c>
      <c r="F2" s="14" t="s">
        <v>3</v>
      </c>
      <c r="G2" s="14" t="s">
        <v>20</v>
      </c>
      <c r="H2" s="15" t="s">
        <v>4</v>
      </c>
      <c r="I2" s="15" t="s">
        <v>5</v>
      </c>
      <c r="J2" s="15" t="s">
        <v>9</v>
      </c>
      <c r="K2" s="15" t="s">
        <v>8</v>
      </c>
      <c r="L2" s="15" t="s">
        <v>13</v>
      </c>
      <c r="M2" s="15" t="s">
        <v>12</v>
      </c>
      <c r="N2" s="15" t="s">
        <v>16</v>
      </c>
      <c r="O2" s="16" t="s">
        <v>11</v>
      </c>
      <c r="P2" s="16" t="s">
        <v>10</v>
      </c>
      <c r="Q2" s="16" t="s">
        <v>14</v>
      </c>
      <c r="R2" s="5" t="s">
        <v>50</v>
      </c>
    </row>
    <row r="3" spans="1:21" x14ac:dyDescent="0.25">
      <c r="A3" s="19">
        <v>1</v>
      </c>
      <c r="B3" s="17">
        <v>34</v>
      </c>
      <c r="C3" s="17" t="s">
        <v>1</v>
      </c>
      <c r="D3" s="20">
        <v>28</v>
      </c>
      <c r="E3" s="20">
        <v>1</v>
      </c>
      <c r="F3" s="21">
        <v>11</v>
      </c>
      <c r="G3" s="21">
        <v>33</v>
      </c>
      <c r="H3" s="22">
        <v>5</v>
      </c>
      <c r="I3" s="22">
        <v>0</v>
      </c>
      <c r="J3" s="22">
        <v>0</v>
      </c>
      <c r="K3" s="22">
        <v>5</v>
      </c>
      <c r="L3" s="22">
        <v>0</v>
      </c>
      <c r="M3" s="22">
        <v>0</v>
      </c>
      <c r="N3" s="22">
        <v>7</v>
      </c>
      <c r="O3" s="23">
        <v>0</v>
      </c>
      <c r="P3" s="23">
        <v>1</v>
      </c>
      <c r="Q3" s="23">
        <v>0</v>
      </c>
      <c r="R3" s="19">
        <f t="shared" ref="R3:R52" si="0">SUM(D3+E3)</f>
        <v>29</v>
      </c>
    </row>
    <row r="4" spans="1:21" x14ac:dyDescent="0.25">
      <c r="A4" s="19">
        <v>2</v>
      </c>
      <c r="B4" s="17">
        <v>21</v>
      </c>
      <c r="C4" s="17" t="s">
        <v>15</v>
      </c>
      <c r="D4" s="20">
        <v>35</v>
      </c>
      <c r="E4" s="20">
        <v>0</v>
      </c>
      <c r="F4" s="21">
        <v>12</v>
      </c>
      <c r="G4" s="21">
        <v>24</v>
      </c>
      <c r="H4" s="22">
        <v>5</v>
      </c>
      <c r="I4" s="22">
        <v>7</v>
      </c>
      <c r="J4" s="22">
        <v>3</v>
      </c>
      <c r="K4" s="22">
        <v>0</v>
      </c>
      <c r="L4" s="22">
        <v>0</v>
      </c>
      <c r="M4" s="22">
        <v>3</v>
      </c>
      <c r="N4" s="22">
        <v>5</v>
      </c>
      <c r="O4" s="23">
        <v>0</v>
      </c>
      <c r="P4" s="23">
        <v>0</v>
      </c>
      <c r="Q4" s="23">
        <v>0</v>
      </c>
      <c r="R4" s="19">
        <f t="shared" si="0"/>
        <v>35</v>
      </c>
    </row>
    <row r="5" spans="1:21" x14ac:dyDescent="0.25">
      <c r="A5" s="19">
        <v>3</v>
      </c>
      <c r="B5" s="17">
        <v>21</v>
      </c>
      <c r="C5" s="17" t="s">
        <v>15</v>
      </c>
      <c r="D5" s="20">
        <v>40</v>
      </c>
      <c r="E5" s="20">
        <v>0</v>
      </c>
      <c r="F5" s="21">
        <v>15</v>
      </c>
      <c r="G5" s="21">
        <v>45</v>
      </c>
      <c r="H5" s="22">
        <v>10</v>
      </c>
      <c r="I5" s="22">
        <v>3</v>
      </c>
      <c r="J5" s="22">
        <v>5</v>
      </c>
      <c r="K5" s="22">
        <v>0</v>
      </c>
      <c r="L5" s="22">
        <v>0</v>
      </c>
      <c r="M5" s="22">
        <v>0</v>
      </c>
      <c r="N5" s="22">
        <v>7</v>
      </c>
      <c r="O5" s="23">
        <v>0</v>
      </c>
      <c r="P5" s="23">
        <v>0</v>
      </c>
      <c r="Q5" s="23">
        <v>0</v>
      </c>
      <c r="R5" s="19">
        <f t="shared" si="0"/>
        <v>40</v>
      </c>
    </row>
    <row r="6" spans="1:21" x14ac:dyDescent="0.25">
      <c r="A6" s="19">
        <v>4</v>
      </c>
      <c r="B6" s="17">
        <v>36</v>
      </c>
      <c r="C6" s="17" t="s">
        <v>1</v>
      </c>
      <c r="D6" s="20">
        <v>46</v>
      </c>
      <c r="E6" s="20">
        <v>0</v>
      </c>
      <c r="F6" s="21">
        <v>35</v>
      </c>
      <c r="G6" s="21">
        <v>70</v>
      </c>
      <c r="H6" s="22">
        <v>11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3">
        <v>0</v>
      </c>
      <c r="P6" s="23">
        <v>0</v>
      </c>
      <c r="Q6" s="23">
        <v>0</v>
      </c>
      <c r="R6" s="19">
        <f t="shared" si="0"/>
        <v>46</v>
      </c>
    </row>
    <row r="7" spans="1:21" x14ac:dyDescent="0.25">
      <c r="A7" s="19">
        <v>5</v>
      </c>
      <c r="B7" s="17">
        <v>83</v>
      </c>
      <c r="C7" s="17" t="s">
        <v>15</v>
      </c>
      <c r="D7" s="20">
        <v>70</v>
      </c>
      <c r="E7" s="20">
        <v>0</v>
      </c>
      <c r="F7" s="21">
        <v>70</v>
      </c>
      <c r="G7" s="21">
        <v>105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3">
        <v>0</v>
      </c>
      <c r="P7" s="23">
        <v>0</v>
      </c>
      <c r="Q7" s="23">
        <v>0</v>
      </c>
      <c r="R7" s="19">
        <f t="shared" si="0"/>
        <v>70</v>
      </c>
    </row>
    <row r="8" spans="1:21" x14ac:dyDescent="0.25">
      <c r="A8" s="19">
        <v>6</v>
      </c>
      <c r="B8" s="17">
        <v>24</v>
      </c>
      <c r="C8" s="17" t="s">
        <v>15</v>
      </c>
      <c r="D8" s="20">
        <v>27</v>
      </c>
      <c r="E8" s="20">
        <v>0</v>
      </c>
      <c r="F8" s="21">
        <v>14</v>
      </c>
      <c r="G8" s="21">
        <v>21</v>
      </c>
      <c r="H8" s="22">
        <v>6</v>
      </c>
      <c r="I8" s="22">
        <v>0</v>
      </c>
      <c r="J8" s="22">
        <v>0</v>
      </c>
      <c r="K8" s="22">
        <v>5</v>
      </c>
      <c r="L8" s="22">
        <v>0</v>
      </c>
      <c r="M8" s="22">
        <v>2</v>
      </c>
      <c r="N8" s="22">
        <v>0</v>
      </c>
      <c r="O8" s="23">
        <v>0</v>
      </c>
      <c r="P8" s="23">
        <v>0</v>
      </c>
      <c r="Q8" s="23">
        <v>0</v>
      </c>
      <c r="R8" s="19">
        <f t="shared" si="0"/>
        <v>27</v>
      </c>
    </row>
    <row r="9" spans="1:21" x14ac:dyDescent="0.25">
      <c r="A9" s="19">
        <v>7</v>
      </c>
      <c r="B9" s="17">
        <v>20</v>
      </c>
      <c r="C9" s="17" t="s">
        <v>15</v>
      </c>
      <c r="D9" s="20">
        <v>35</v>
      </c>
      <c r="E9" s="20">
        <v>0</v>
      </c>
      <c r="F9" s="21">
        <v>16</v>
      </c>
      <c r="G9" s="21">
        <v>48</v>
      </c>
      <c r="H9" s="22">
        <v>5</v>
      </c>
      <c r="I9" s="22">
        <v>3</v>
      </c>
      <c r="J9" s="22">
        <v>7</v>
      </c>
      <c r="K9" s="22">
        <v>0</v>
      </c>
      <c r="L9" s="22">
        <v>0</v>
      </c>
      <c r="M9" s="22">
        <v>4</v>
      </c>
      <c r="N9" s="22">
        <v>0</v>
      </c>
      <c r="O9" s="23">
        <v>0</v>
      </c>
      <c r="P9" s="23">
        <v>0</v>
      </c>
      <c r="Q9" s="23">
        <v>0</v>
      </c>
      <c r="R9" s="19">
        <f t="shared" si="0"/>
        <v>35</v>
      </c>
    </row>
    <row r="10" spans="1:21" x14ac:dyDescent="0.25">
      <c r="A10" s="24">
        <v>8</v>
      </c>
      <c r="B10" s="18">
        <v>18</v>
      </c>
      <c r="C10" s="18" t="s">
        <v>1</v>
      </c>
      <c r="D10" s="20">
        <v>17</v>
      </c>
      <c r="E10" s="20">
        <v>1</v>
      </c>
      <c r="F10" s="21">
        <v>14</v>
      </c>
      <c r="G10" s="21">
        <v>28</v>
      </c>
      <c r="H10" s="22">
        <v>2</v>
      </c>
      <c r="I10" s="22">
        <v>1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3">
        <v>1</v>
      </c>
      <c r="P10" s="23">
        <v>0</v>
      </c>
      <c r="Q10" s="23">
        <v>0</v>
      </c>
      <c r="R10" s="19">
        <f t="shared" si="0"/>
        <v>18</v>
      </c>
      <c r="T10" t="s">
        <v>18</v>
      </c>
    </row>
    <row r="11" spans="1:21" x14ac:dyDescent="0.25">
      <c r="A11" s="19">
        <v>9</v>
      </c>
      <c r="B11" s="17">
        <v>31</v>
      </c>
      <c r="C11" s="17" t="s">
        <v>1</v>
      </c>
      <c r="D11" s="20">
        <v>15</v>
      </c>
      <c r="E11" s="20">
        <v>0</v>
      </c>
      <c r="F11" s="21">
        <v>0</v>
      </c>
      <c r="G11" s="21">
        <v>0</v>
      </c>
      <c r="H11" s="22">
        <v>0</v>
      </c>
      <c r="I11" s="22">
        <v>5</v>
      </c>
      <c r="J11" s="22">
        <v>4</v>
      </c>
      <c r="K11" s="22">
        <v>6</v>
      </c>
      <c r="L11" s="22">
        <v>0</v>
      </c>
      <c r="M11" s="22">
        <v>0</v>
      </c>
      <c r="N11" s="22">
        <v>0</v>
      </c>
      <c r="O11" s="23">
        <v>0</v>
      </c>
      <c r="P11" s="23">
        <v>0</v>
      </c>
      <c r="Q11" s="23">
        <v>0</v>
      </c>
      <c r="R11" s="19">
        <f t="shared" si="0"/>
        <v>15</v>
      </c>
    </row>
    <row r="12" spans="1:21" x14ac:dyDescent="0.25">
      <c r="A12" s="19">
        <v>10</v>
      </c>
      <c r="B12" s="17">
        <v>18</v>
      </c>
      <c r="C12" s="17" t="s">
        <v>1</v>
      </c>
      <c r="D12" s="20">
        <v>21</v>
      </c>
      <c r="E12" s="20">
        <v>0</v>
      </c>
      <c r="F12" s="21">
        <v>4</v>
      </c>
      <c r="G12" s="21">
        <v>12</v>
      </c>
      <c r="H12" s="22">
        <v>10</v>
      </c>
      <c r="I12" s="22">
        <v>7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3">
        <v>0</v>
      </c>
      <c r="P12" s="23">
        <v>0</v>
      </c>
      <c r="Q12" s="23">
        <v>0</v>
      </c>
      <c r="R12" s="19">
        <f t="shared" si="0"/>
        <v>21</v>
      </c>
    </row>
    <row r="13" spans="1:21" x14ac:dyDescent="0.25">
      <c r="A13" s="19">
        <v>11</v>
      </c>
      <c r="B13" s="17">
        <v>28</v>
      </c>
      <c r="C13" s="17" t="s">
        <v>1</v>
      </c>
      <c r="D13" s="20">
        <v>7</v>
      </c>
      <c r="E13" s="20">
        <v>1</v>
      </c>
      <c r="F13" s="21">
        <v>0</v>
      </c>
      <c r="G13" s="21">
        <v>0</v>
      </c>
      <c r="H13" s="22">
        <v>0</v>
      </c>
      <c r="I13" s="22">
        <v>7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3">
        <v>0</v>
      </c>
      <c r="P13" s="23">
        <v>1</v>
      </c>
      <c r="Q13" s="23">
        <v>0</v>
      </c>
      <c r="R13" s="19">
        <f t="shared" si="0"/>
        <v>8</v>
      </c>
    </row>
    <row r="14" spans="1:21" x14ac:dyDescent="0.25">
      <c r="A14" s="19">
        <v>12</v>
      </c>
      <c r="B14" s="17">
        <v>19</v>
      </c>
      <c r="C14" s="17" t="s">
        <v>15</v>
      </c>
      <c r="D14" s="20">
        <v>16</v>
      </c>
      <c r="E14" s="20">
        <v>2</v>
      </c>
      <c r="F14" s="21">
        <v>3</v>
      </c>
      <c r="G14" s="21">
        <v>6</v>
      </c>
      <c r="H14" s="22">
        <v>0</v>
      </c>
      <c r="I14" s="22">
        <v>6</v>
      </c>
      <c r="J14" s="22">
        <v>0</v>
      </c>
      <c r="K14" s="22">
        <v>4</v>
      </c>
      <c r="L14" s="22">
        <v>3</v>
      </c>
      <c r="M14" s="22">
        <v>0</v>
      </c>
      <c r="N14" s="22">
        <v>0</v>
      </c>
      <c r="O14" s="23">
        <v>0</v>
      </c>
      <c r="P14" s="23">
        <v>0</v>
      </c>
      <c r="Q14" s="23">
        <v>0</v>
      </c>
      <c r="R14" s="19">
        <f t="shared" si="0"/>
        <v>18</v>
      </c>
    </row>
    <row r="15" spans="1:21" x14ac:dyDescent="0.25">
      <c r="A15" s="19">
        <v>13</v>
      </c>
      <c r="B15" s="17">
        <v>51</v>
      </c>
      <c r="C15" s="17" t="s">
        <v>1</v>
      </c>
      <c r="D15" s="20">
        <v>21</v>
      </c>
      <c r="E15" s="20">
        <v>2</v>
      </c>
      <c r="F15" s="21">
        <v>14</v>
      </c>
      <c r="G15" s="21">
        <v>21</v>
      </c>
      <c r="H15" s="22">
        <v>7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3">
        <v>2</v>
      </c>
      <c r="P15" s="23">
        <v>0</v>
      </c>
      <c r="Q15" s="23">
        <v>0</v>
      </c>
      <c r="R15" s="19">
        <f t="shared" si="0"/>
        <v>23</v>
      </c>
      <c r="U15" t="s">
        <v>18</v>
      </c>
    </row>
    <row r="16" spans="1:21" x14ac:dyDescent="0.25">
      <c r="A16" s="19">
        <v>14</v>
      </c>
      <c r="B16" s="17">
        <v>41</v>
      </c>
      <c r="C16" s="17" t="s">
        <v>15</v>
      </c>
      <c r="D16" s="20">
        <v>21</v>
      </c>
      <c r="E16" s="20">
        <v>0</v>
      </c>
      <c r="F16" s="21">
        <v>21</v>
      </c>
      <c r="G16" s="21">
        <v>35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3">
        <v>0</v>
      </c>
      <c r="P16" s="23">
        <v>0</v>
      </c>
      <c r="Q16" s="23">
        <v>0</v>
      </c>
      <c r="R16" s="19">
        <f t="shared" si="0"/>
        <v>21</v>
      </c>
    </row>
    <row r="17" spans="1:21" x14ac:dyDescent="0.25">
      <c r="A17" s="19">
        <v>15</v>
      </c>
      <c r="B17" s="17">
        <v>44</v>
      </c>
      <c r="C17" s="17" t="s">
        <v>1</v>
      </c>
      <c r="D17" s="20">
        <v>21</v>
      </c>
      <c r="E17" s="20">
        <v>1</v>
      </c>
      <c r="F17" s="21">
        <v>0</v>
      </c>
      <c r="G17" s="21">
        <v>0</v>
      </c>
      <c r="H17" s="22">
        <v>5</v>
      </c>
      <c r="I17" s="22">
        <v>6</v>
      </c>
      <c r="J17" s="22">
        <v>10</v>
      </c>
      <c r="K17" s="22">
        <v>0</v>
      </c>
      <c r="L17" s="22">
        <v>0</v>
      </c>
      <c r="M17" s="22">
        <v>0</v>
      </c>
      <c r="N17" s="22">
        <v>0</v>
      </c>
      <c r="O17" s="23">
        <v>0</v>
      </c>
      <c r="P17" s="23">
        <v>1</v>
      </c>
      <c r="Q17" s="23">
        <v>0</v>
      </c>
      <c r="R17" s="19">
        <f t="shared" si="0"/>
        <v>22</v>
      </c>
      <c r="S17" t="s">
        <v>18</v>
      </c>
    </row>
    <row r="18" spans="1:21" x14ac:dyDescent="0.25">
      <c r="A18" s="19">
        <v>16</v>
      </c>
      <c r="B18" s="17">
        <v>47</v>
      </c>
      <c r="C18" s="17" t="s">
        <v>1</v>
      </c>
      <c r="D18" s="20">
        <v>56</v>
      </c>
      <c r="E18" s="20">
        <v>1</v>
      </c>
      <c r="F18" s="21">
        <v>25</v>
      </c>
      <c r="G18" s="21">
        <v>34</v>
      </c>
      <c r="H18" s="22">
        <v>8</v>
      </c>
      <c r="I18" s="22">
        <v>0</v>
      </c>
      <c r="J18" s="22">
        <v>2</v>
      </c>
      <c r="K18" s="22">
        <v>0</v>
      </c>
      <c r="L18" s="22">
        <v>0</v>
      </c>
      <c r="M18" s="22">
        <v>5</v>
      </c>
      <c r="N18" s="22">
        <v>16</v>
      </c>
      <c r="O18" s="23">
        <v>0</v>
      </c>
      <c r="P18" s="23">
        <v>1</v>
      </c>
      <c r="Q18" s="23">
        <v>0</v>
      </c>
      <c r="R18" s="19">
        <f t="shared" si="0"/>
        <v>57</v>
      </c>
    </row>
    <row r="19" spans="1:21" x14ac:dyDescent="0.25">
      <c r="A19" s="19">
        <v>17</v>
      </c>
      <c r="B19" s="17">
        <v>19</v>
      </c>
      <c r="C19" s="17" t="s">
        <v>15</v>
      </c>
      <c r="D19" s="20">
        <v>35</v>
      </c>
      <c r="E19" s="20">
        <v>1</v>
      </c>
      <c r="F19" s="21">
        <v>7</v>
      </c>
      <c r="G19" s="21">
        <v>14</v>
      </c>
      <c r="H19" s="22">
        <v>4</v>
      </c>
      <c r="I19" s="22">
        <v>10</v>
      </c>
      <c r="J19" s="22">
        <v>0</v>
      </c>
      <c r="K19" s="22">
        <v>0</v>
      </c>
      <c r="L19" s="22">
        <v>0</v>
      </c>
      <c r="M19" s="22">
        <v>8</v>
      </c>
      <c r="N19" s="22">
        <v>6</v>
      </c>
      <c r="O19" s="23">
        <v>1</v>
      </c>
      <c r="P19" s="23">
        <v>0</v>
      </c>
      <c r="Q19" s="23">
        <v>0</v>
      </c>
      <c r="R19" s="19">
        <f t="shared" si="0"/>
        <v>36</v>
      </c>
      <c r="T19" t="s">
        <v>18</v>
      </c>
    </row>
    <row r="20" spans="1:21" x14ac:dyDescent="0.25">
      <c r="A20" s="19">
        <v>18</v>
      </c>
      <c r="B20" s="17">
        <v>27</v>
      </c>
      <c r="C20" s="17" t="s">
        <v>1</v>
      </c>
      <c r="D20" s="20">
        <v>30</v>
      </c>
      <c r="E20" s="20">
        <v>2</v>
      </c>
      <c r="F20" s="21">
        <v>8</v>
      </c>
      <c r="G20" s="21">
        <v>24</v>
      </c>
      <c r="H20" s="22">
        <v>9</v>
      </c>
      <c r="I20" s="22">
        <v>2</v>
      </c>
      <c r="J20" s="22">
        <v>3</v>
      </c>
      <c r="K20" s="22">
        <v>0</v>
      </c>
      <c r="L20" s="22">
        <v>0</v>
      </c>
      <c r="M20" s="22">
        <v>0</v>
      </c>
      <c r="N20" s="22">
        <v>8</v>
      </c>
      <c r="O20" s="23">
        <v>2</v>
      </c>
      <c r="P20" s="23">
        <v>0</v>
      </c>
      <c r="Q20" s="23">
        <v>0</v>
      </c>
      <c r="R20" s="19">
        <f t="shared" si="0"/>
        <v>32</v>
      </c>
      <c r="U20" t="s">
        <v>18</v>
      </c>
    </row>
    <row r="21" spans="1:21" x14ac:dyDescent="0.25">
      <c r="A21" s="19">
        <v>19</v>
      </c>
      <c r="B21" s="17">
        <v>20</v>
      </c>
      <c r="C21" s="17" t="s">
        <v>15</v>
      </c>
      <c r="D21" s="20">
        <v>20</v>
      </c>
      <c r="E21" s="20">
        <v>0</v>
      </c>
      <c r="F21" s="21">
        <v>4</v>
      </c>
      <c r="G21" s="21">
        <v>12</v>
      </c>
      <c r="H21" s="22">
        <v>8</v>
      </c>
      <c r="I21" s="22">
        <v>0</v>
      </c>
      <c r="J21" s="22">
        <v>0</v>
      </c>
      <c r="K21" s="22">
        <v>5</v>
      </c>
      <c r="L21" s="22">
        <v>0</v>
      </c>
      <c r="M21" s="22">
        <v>0</v>
      </c>
      <c r="N21" s="22">
        <v>3</v>
      </c>
      <c r="O21" s="23">
        <v>0</v>
      </c>
      <c r="P21" s="23">
        <v>0</v>
      </c>
      <c r="Q21" s="23">
        <v>0</v>
      </c>
      <c r="R21" s="19">
        <f t="shared" si="0"/>
        <v>20</v>
      </c>
    </row>
    <row r="22" spans="1:21" x14ac:dyDescent="0.25">
      <c r="A22" s="19">
        <v>20</v>
      </c>
      <c r="B22" s="17">
        <v>27</v>
      </c>
      <c r="C22" s="17" t="s">
        <v>15</v>
      </c>
      <c r="D22" s="20">
        <v>28</v>
      </c>
      <c r="E22" s="20">
        <v>0</v>
      </c>
      <c r="F22" s="21">
        <v>25</v>
      </c>
      <c r="G22" s="21">
        <v>32</v>
      </c>
      <c r="H22" s="22">
        <v>2</v>
      </c>
      <c r="I22" s="22">
        <v>0</v>
      </c>
      <c r="J22" s="22">
        <v>0</v>
      </c>
      <c r="K22" s="22">
        <v>0</v>
      </c>
      <c r="L22" s="22">
        <v>0</v>
      </c>
      <c r="M22" s="22">
        <v>1</v>
      </c>
      <c r="N22" s="22">
        <v>0</v>
      </c>
      <c r="O22" s="23">
        <v>0</v>
      </c>
      <c r="P22" s="23">
        <v>0</v>
      </c>
      <c r="Q22" s="23">
        <v>0</v>
      </c>
      <c r="R22" s="19">
        <f t="shared" si="0"/>
        <v>28</v>
      </c>
    </row>
    <row r="23" spans="1:21" x14ac:dyDescent="0.25">
      <c r="A23" s="19">
        <v>21</v>
      </c>
      <c r="B23" s="17">
        <v>19</v>
      </c>
      <c r="C23" s="17" t="s">
        <v>15</v>
      </c>
      <c r="D23" s="20">
        <v>21</v>
      </c>
      <c r="E23" s="20">
        <v>0</v>
      </c>
      <c r="F23" s="21">
        <v>11</v>
      </c>
      <c r="G23" s="21">
        <v>22</v>
      </c>
      <c r="H23" s="22">
        <v>10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3">
        <v>0</v>
      </c>
      <c r="P23" s="23">
        <v>0</v>
      </c>
      <c r="Q23" s="23">
        <v>0</v>
      </c>
      <c r="R23" s="19">
        <f t="shared" si="0"/>
        <v>21</v>
      </c>
    </row>
    <row r="24" spans="1:21" x14ac:dyDescent="0.25">
      <c r="A24" s="19">
        <v>22</v>
      </c>
      <c r="B24" s="17">
        <v>20</v>
      </c>
      <c r="C24" s="17" t="s">
        <v>15</v>
      </c>
      <c r="D24" s="20">
        <v>35</v>
      </c>
      <c r="E24" s="20">
        <v>2</v>
      </c>
      <c r="F24" s="21">
        <v>11</v>
      </c>
      <c r="G24" s="21">
        <v>33</v>
      </c>
      <c r="H24" s="22">
        <v>12</v>
      </c>
      <c r="I24" s="22">
        <v>0</v>
      </c>
      <c r="J24" s="22">
        <v>5</v>
      </c>
      <c r="K24" s="22">
        <v>7</v>
      </c>
      <c r="L24" s="22">
        <v>0</v>
      </c>
      <c r="M24" s="22">
        <v>0</v>
      </c>
      <c r="N24" s="22">
        <v>0</v>
      </c>
      <c r="O24" s="23">
        <v>0</v>
      </c>
      <c r="P24" s="23">
        <v>0</v>
      </c>
      <c r="Q24" s="23">
        <v>0</v>
      </c>
      <c r="R24" s="19">
        <f t="shared" si="0"/>
        <v>37</v>
      </c>
    </row>
    <row r="25" spans="1:21" x14ac:dyDescent="0.25">
      <c r="A25" s="19">
        <v>23</v>
      </c>
      <c r="B25" s="17">
        <v>19</v>
      </c>
      <c r="C25" s="17" t="s">
        <v>1</v>
      </c>
      <c r="D25" s="20">
        <v>21</v>
      </c>
      <c r="E25" s="20">
        <v>0</v>
      </c>
      <c r="F25" s="21">
        <v>6</v>
      </c>
      <c r="G25" s="21">
        <v>18</v>
      </c>
      <c r="H25" s="22">
        <v>5</v>
      </c>
      <c r="I25" s="22">
        <v>10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3">
        <v>0</v>
      </c>
      <c r="P25" s="23">
        <v>0</v>
      </c>
      <c r="Q25" s="23">
        <v>0</v>
      </c>
      <c r="R25" s="19">
        <f t="shared" si="0"/>
        <v>21</v>
      </c>
    </row>
    <row r="26" spans="1:21" x14ac:dyDescent="0.25">
      <c r="A26" s="19">
        <v>24</v>
      </c>
      <c r="B26" s="17">
        <v>19</v>
      </c>
      <c r="C26" s="17" t="s">
        <v>1</v>
      </c>
      <c r="D26" s="20">
        <v>10</v>
      </c>
      <c r="E26" s="20">
        <v>0</v>
      </c>
      <c r="F26" s="21">
        <v>10</v>
      </c>
      <c r="G26" s="21">
        <v>24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3">
        <v>0</v>
      </c>
      <c r="P26" s="23">
        <v>0</v>
      </c>
      <c r="Q26" s="23">
        <v>0</v>
      </c>
      <c r="R26" s="19">
        <f t="shared" si="0"/>
        <v>10</v>
      </c>
    </row>
    <row r="27" spans="1:21" x14ac:dyDescent="0.25">
      <c r="A27" s="19">
        <v>25</v>
      </c>
      <c r="B27" s="17">
        <v>51</v>
      </c>
      <c r="C27" s="17" t="s">
        <v>1</v>
      </c>
      <c r="D27" s="20">
        <v>14</v>
      </c>
      <c r="E27" s="20">
        <v>2</v>
      </c>
      <c r="F27" s="21">
        <v>14</v>
      </c>
      <c r="G27" s="21">
        <v>21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3">
        <v>2</v>
      </c>
      <c r="P27" s="23">
        <v>0</v>
      </c>
      <c r="Q27" s="23">
        <v>0</v>
      </c>
      <c r="R27" s="19">
        <f t="shared" si="0"/>
        <v>16</v>
      </c>
    </row>
    <row r="28" spans="1:21" x14ac:dyDescent="0.25">
      <c r="A28" s="19">
        <v>26</v>
      </c>
      <c r="B28" s="17">
        <v>19</v>
      </c>
      <c r="C28" s="17" t="s">
        <v>15</v>
      </c>
      <c r="D28" s="20">
        <v>35</v>
      </c>
      <c r="E28" s="20">
        <v>1</v>
      </c>
      <c r="F28" s="21">
        <v>14</v>
      </c>
      <c r="G28" s="21">
        <v>28</v>
      </c>
      <c r="H28" s="22">
        <v>7</v>
      </c>
      <c r="I28" s="22">
        <v>0</v>
      </c>
      <c r="J28" s="22">
        <v>7</v>
      </c>
      <c r="K28" s="22">
        <v>0</v>
      </c>
      <c r="L28" s="22">
        <v>0</v>
      </c>
      <c r="M28" s="22">
        <v>7</v>
      </c>
      <c r="N28" s="22">
        <v>0</v>
      </c>
      <c r="O28" s="23">
        <v>0</v>
      </c>
      <c r="P28" s="23">
        <v>1</v>
      </c>
      <c r="Q28" s="23">
        <v>0</v>
      </c>
      <c r="R28" s="19">
        <f t="shared" si="0"/>
        <v>36</v>
      </c>
    </row>
    <row r="29" spans="1:21" x14ac:dyDescent="0.25">
      <c r="A29" s="19">
        <v>27</v>
      </c>
      <c r="B29" s="17">
        <v>17</v>
      </c>
      <c r="C29" s="19" t="s">
        <v>15</v>
      </c>
      <c r="D29" s="20">
        <v>49</v>
      </c>
      <c r="E29" s="20">
        <v>0</v>
      </c>
      <c r="F29" s="21">
        <v>21</v>
      </c>
      <c r="G29" s="21">
        <v>42</v>
      </c>
      <c r="H29" s="22">
        <v>0</v>
      </c>
      <c r="I29" s="22">
        <v>14</v>
      </c>
      <c r="J29" s="22">
        <v>0</v>
      </c>
      <c r="K29" s="22">
        <v>7</v>
      </c>
      <c r="L29" s="22">
        <v>7</v>
      </c>
      <c r="M29" s="22">
        <v>0</v>
      </c>
      <c r="N29" s="22">
        <v>0</v>
      </c>
      <c r="O29" s="23">
        <v>0</v>
      </c>
      <c r="P29" s="23">
        <v>0</v>
      </c>
      <c r="Q29" s="23">
        <v>0</v>
      </c>
      <c r="R29" s="19">
        <f t="shared" si="0"/>
        <v>49</v>
      </c>
    </row>
    <row r="30" spans="1:21" x14ac:dyDescent="0.25">
      <c r="A30" s="19">
        <v>28</v>
      </c>
      <c r="B30" s="17">
        <v>22</v>
      </c>
      <c r="C30" s="19" t="s">
        <v>15</v>
      </c>
      <c r="D30" s="20">
        <v>14</v>
      </c>
      <c r="E30" s="20">
        <v>0</v>
      </c>
      <c r="F30" s="21">
        <v>7</v>
      </c>
      <c r="G30" s="21">
        <v>21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7</v>
      </c>
      <c r="O30" s="23">
        <v>0</v>
      </c>
      <c r="P30" s="23">
        <v>0</v>
      </c>
      <c r="Q30" s="23">
        <v>0</v>
      </c>
      <c r="R30" s="19">
        <f t="shared" si="0"/>
        <v>14</v>
      </c>
    </row>
    <row r="31" spans="1:21" x14ac:dyDescent="0.25">
      <c r="A31" s="19">
        <v>29</v>
      </c>
      <c r="B31" s="17">
        <v>34</v>
      </c>
      <c r="C31" s="19" t="s">
        <v>15</v>
      </c>
      <c r="D31" s="20">
        <v>49</v>
      </c>
      <c r="E31" s="20">
        <v>0</v>
      </c>
      <c r="F31" s="21">
        <v>28</v>
      </c>
      <c r="G31" s="21">
        <v>35</v>
      </c>
      <c r="H31" s="22">
        <v>21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3">
        <v>0</v>
      </c>
      <c r="P31" s="23">
        <v>0</v>
      </c>
      <c r="Q31" s="23">
        <v>0</v>
      </c>
      <c r="R31" s="19">
        <f t="shared" si="0"/>
        <v>49</v>
      </c>
    </row>
    <row r="32" spans="1:21" x14ac:dyDescent="0.25">
      <c r="A32" s="19">
        <v>30</v>
      </c>
      <c r="B32" s="17">
        <v>20</v>
      </c>
      <c r="C32" s="19" t="s">
        <v>1</v>
      </c>
      <c r="D32" s="20">
        <v>49</v>
      </c>
      <c r="E32" s="20">
        <v>0</v>
      </c>
      <c r="F32" s="21">
        <v>28</v>
      </c>
      <c r="G32" s="21">
        <v>42</v>
      </c>
      <c r="H32" s="22">
        <v>7</v>
      </c>
      <c r="I32" s="22">
        <v>0</v>
      </c>
      <c r="J32" s="22">
        <v>0</v>
      </c>
      <c r="K32" s="22">
        <v>0</v>
      </c>
      <c r="L32" s="22">
        <v>0</v>
      </c>
      <c r="M32" s="22">
        <v>14</v>
      </c>
      <c r="N32" s="22">
        <v>0</v>
      </c>
      <c r="O32" s="23">
        <v>0</v>
      </c>
      <c r="P32" s="23">
        <v>0</v>
      </c>
      <c r="Q32" s="23">
        <v>0</v>
      </c>
      <c r="R32" s="19">
        <f t="shared" si="0"/>
        <v>49</v>
      </c>
    </row>
    <row r="33" spans="1:18" x14ac:dyDescent="0.25">
      <c r="A33" s="19">
        <v>31</v>
      </c>
      <c r="B33" s="17">
        <v>28</v>
      </c>
      <c r="C33" s="19" t="s">
        <v>15</v>
      </c>
      <c r="D33" s="20">
        <v>42</v>
      </c>
      <c r="E33" s="20">
        <v>0</v>
      </c>
      <c r="F33" s="21">
        <v>28</v>
      </c>
      <c r="G33" s="21">
        <v>42</v>
      </c>
      <c r="H33" s="22">
        <v>7</v>
      </c>
      <c r="I33" s="22">
        <v>0</v>
      </c>
      <c r="J33" s="22">
        <v>0</v>
      </c>
      <c r="K33" s="22">
        <v>7</v>
      </c>
      <c r="L33" s="22">
        <v>0</v>
      </c>
      <c r="M33" s="22">
        <v>0</v>
      </c>
      <c r="N33" s="22">
        <v>0</v>
      </c>
      <c r="O33" s="23">
        <v>0</v>
      </c>
      <c r="P33" s="23">
        <v>0</v>
      </c>
      <c r="Q33" s="23">
        <v>0</v>
      </c>
      <c r="R33" s="19">
        <f t="shared" si="0"/>
        <v>42</v>
      </c>
    </row>
    <row r="34" spans="1:18" x14ac:dyDescent="0.25">
      <c r="A34" s="19">
        <v>32</v>
      </c>
      <c r="B34" s="17">
        <v>19</v>
      </c>
      <c r="C34" s="19" t="s">
        <v>15</v>
      </c>
      <c r="D34" s="20">
        <v>49</v>
      </c>
      <c r="E34" s="20">
        <v>0</v>
      </c>
      <c r="F34" s="21">
        <v>0</v>
      </c>
      <c r="G34" s="21">
        <v>0</v>
      </c>
      <c r="H34" s="22">
        <v>21</v>
      </c>
      <c r="I34" s="22">
        <v>28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3">
        <v>0</v>
      </c>
      <c r="P34" s="23">
        <v>0</v>
      </c>
      <c r="Q34" s="23">
        <v>0</v>
      </c>
      <c r="R34" s="19">
        <f t="shared" si="0"/>
        <v>49</v>
      </c>
    </row>
    <row r="35" spans="1:18" x14ac:dyDescent="0.25">
      <c r="A35" s="19">
        <v>33</v>
      </c>
      <c r="B35" s="17">
        <v>20</v>
      </c>
      <c r="C35" s="19" t="s">
        <v>15</v>
      </c>
      <c r="D35" s="20">
        <v>49</v>
      </c>
      <c r="E35" s="20">
        <v>0</v>
      </c>
      <c r="F35" s="21">
        <v>14</v>
      </c>
      <c r="G35" s="21">
        <v>28</v>
      </c>
      <c r="H35" s="22">
        <v>28</v>
      </c>
      <c r="I35" s="22">
        <v>0</v>
      </c>
      <c r="J35" s="22">
        <v>0</v>
      </c>
      <c r="K35" s="22">
        <v>0</v>
      </c>
      <c r="L35" s="22">
        <v>0</v>
      </c>
      <c r="M35" s="22">
        <v>7</v>
      </c>
      <c r="N35" s="22">
        <v>0</v>
      </c>
      <c r="O35" s="23">
        <v>0</v>
      </c>
      <c r="P35" s="23">
        <v>0</v>
      </c>
      <c r="Q35" s="23">
        <v>0</v>
      </c>
      <c r="R35" s="19">
        <f t="shared" si="0"/>
        <v>49</v>
      </c>
    </row>
    <row r="36" spans="1:18" x14ac:dyDescent="0.25">
      <c r="A36" s="19">
        <v>34</v>
      </c>
      <c r="B36" s="17">
        <v>27</v>
      </c>
      <c r="C36" s="19" t="s">
        <v>15</v>
      </c>
      <c r="D36" s="20">
        <v>49</v>
      </c>
      <c r="E36" s="20">
        <v>2</v>
      </c>
      <c r="F36" s="21">
        <v>28</v>
      </c>
      <c r="G36" s="21">
        <v>42</v>
      </c>
      <c r="H36" s="22">
        <v>14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7</v>
      </c>
      <c r="O36" s="23">
        <v>0</v>
      </c>
      <c r="P36" s="23">
        <v>1</v>
      </c>
      <c r="Q36" s="23">
        <v>0</v>
      </c>
      <c r="R36" s="19">
        <f t="shared" si="0"/>
        <v>51</v>
      </c>
    </row>
    <row r="37" spans="1:18" x14ac:dyDescent="0.25">
      <c r="A37" s="19">
        <v>35</v>
      </c>
      <c r="B37" s="17">
        <v>49</v>
      </c>
      <c r="C37" s="19" t="s">
        <v>15</v>
      </c>
      <c r="D37" s="20">
        <v>49</v>
      </c>
      <c r="E37" s="20">
        <v>0</v>
      </c>
      <c r="F37" s="21">
        <v>42</v>
      </c>
      <c r="G37" s="21">
        <v>56</v>
      </c>
      <c r="H37" s="22">
        <v>7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3">
        <v>0</v>
      </c>
      <c r="P37" s="23">
        <v>0</v>
      </c>
      <c r="Q37" s="23">
        <v>0</v>
      </c>
      <c r="R37" s="19">
        <f t="shared" si="0"/>
        <v>49</v>
      </c>
    </row>
    <row r="38" spans="1:18" x14ac:dyDescent="0.25">
      <c r="A38" s="19">
        <v>36</v>
      </c>
      <c r="B38" s="17">
        <v>23</v>
      </c>
      <c r="C38" s="19" t="s">
        <v>1</v>
      </c>
      <c r="D38" s="20">
        <v>28</v>
      </c>
      <c r="E38" s="20">
        <v>0</v>
      </c>
      <c r="F38" s="21">
        <v>14</v>
      </c>
      <c r="G38" s="21">
        <v>28</v>
      </c>
      <c r="H38" s="22">
        <v>7</v>
      </c>
      <c r="I38" s="22">
        <v>0</v>
      </c>
      <c r="J38" s="22">
        <v>0</v>
      </c>
      <c r="K38" s="22">
        <v>0</v>
      </c>
      <c r="L38" s="22">
        <v>7</v>
      </c>
      <c r="M38" s="22">
        <v>0</v>
      </c>
      <c r="N38" s="22">
        <v>0</v>
      </c>
      <c r="O38" s="23">
        <v>0</v>
      </c>
      <c r="P38" s="23">
        <v>0</v>
      </c>
      <c r="Q38" s="23">
        <v>0</v>
      </c>
      <c r="R38" s="19">
        <f t="shared" si="0"/>
        <v>28</v>
      </c>
    </row>
    <row r="39" spans="1:18" x14ac:dyDescent="0.25">
      <c r="A39" s="19">
        <v>37</v>
      </c>
      <c r="B39" s="17">
        <v>25</v>
      </c>
      <c r="C39" s="19" t="s">
        <v>15</v>
      </c>
      <c r="D39" s="20">
        <v>42</v>
      </c>
      <c r="E39" s="20">
        <v>0</v>
      </c>
      <c r="F39" s="21">
        <v>21</v>
      </c>
      <c r="G39" s="21">
        <v>28</v>
      </c>
      <c r="H39" s="22">
        <v>7</v>
      </c>
      <c r="I39" s="22">
        <v>0</v>
      </c>
      <c r="J39" s="22">
        <v>0</v>
      </c>
      <c r="K39" s="22">
        <v>0</v>
      </c>
      <c r="L39" s="22">
        <v>0</v>
      </c>
      <c r="M39" s="22">
        <v>14</v>
      </c>
      <c r="N39" s="22">
        <v>0</v>
      </c>
      <c r="O39" s="23">
        <v>0</v>
      </c>
      <c r="P39" s="23">
        <v>0</v>
      </c>
      <c r="Q39" s="23">
        <v>0</v>
      </c>
      <c r="R39" s="19">
        <f t="shared" si="0"/>
        <v>42</v>
      </c>
    </row>
    <row r="40" spans="1:18" x14ac:dyDescent="0.25">
      <c r="A40" s="19">
        <v>38</v>
      </c>
      <c r="B40" s="17">
        <v>20</v>
      </c>
      <c r="C40" s="19" t="s">
        <v>15</v>
      </c>
      <c r="D40" s="20">
        <v>56</v>
      </c>
      <c r="E40" s="20">
        <v>0</v>
      </c>
      <c r="F40" s="21">
        <v>63</v>
      </c>
      <c r="G40" s="21">
        <v>77</v>
      </c>
      <c r="H40" s="22">
        <v>7</v>
      </c>
      <c r="I40" s="22">
        <v>0</v>
      </c>
      <c r="J40" s="22">
        <v>0</v>
      </c>
      <c r="K40" s="22">
        <v>0</v>
      </c>
      <c r="L40" s="22">
        <v>0</v>
      </c>
      <c r="M40" s="22">
        <v>7</v>
      </c>
      <c r="N40" s="22">
        <v>0</v>
      </c>
      <c r="O40" s="23">
        <v>0</v>
      </c>
      <c r="P40" s="23">
        <v>0</v>
      </c>
      <c r="Q40" s="23">
        <v>0</v>
      </c>
      <c r="R40" s="19">
        <f t="shared" si="0"/>
        <v>56</v>
      </c>
    </row>
    <row r="41" spans="1:18" x14ac:dyDescent="0.25">
      <c r="A41" s="19">
        <v>39</v>
      </c>
      <c r="B41" s="17">
        <v>18</v>
      </c>
      <c r="C41" s="19" t="s">
        <v>15</v>
      </c>
      <c r="D41" s="20">
        <v>49</v>
      </c>
      <c r="E41" s="20">
        <v>0</v>
      </c>
      <c r="F41" s="21">
        <v>35</v>
      </c>
      <c r="G41" s="21">
        <v>42</v>
      </c>
      <c r="H41" s="22">
        <v>7</v>
      </c>
      <c r="I41" s="22">
        <v>7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3">
        <v>0</v>
      </c>
      <c r="P41" s="23">
        <v>0</v>
      </c>
      <c r="Q41" s="23">
        <v>0</v>
      </c>
      <c r="R41" s="19">
        <f t="shared" si="0"/>
        <v>49</v>
      </c>
    </row>
    <row r="42" spans="1:18" x14ac:dyDescent="0.25">
      <c r="A42" s="19">
        <v>40</v>
      </c>
      <c r="B42" s="17">
        <v>24</v>
      </c>
      <c r="C42" s="19" t="s">
        <v>1</v>
      </c>
      <c r="D42" s="20">
        <v>35</v>
      </c>
      <c r="E42" s="20">
        <v>0</v>
      </c>
      <c r="F42" s="21">
        <v>21</v>
      </c>
      <c r="G42" s="21">
        <v>35</v>
      </c>
      <c r="H42" s="22">
        <v>7</v>
      </c>
      <c r="I42" s="22">
        <v>0</v>
      </c>
      <c r="J42" s="22">
        <v>0</v>
      </c>
      <c r="K42" s="22">
        <v>0</v>
      </c>
      <c r="L42" s="22">
        <v>0</v>
      </c>
      <c r="M42" s="22">
        <v>7</v>
      </c>
      <c r="N42" s="22">
        <v>0</v>
      </c>
      <c r="O42" s="23">
        <v>0</v>
      </c>
      <c r="P42" s="23">
        <v>0</v>
      </c>
      <c r="Q42" s="23">
        <v>0</v>
      </c>
      <c r="R42" s="19">
        <f t="shared" si="0"/>
        <v>35</v>
      </c>
    </row>
    <row r="43" spans="1:18" x14ac:dyDescent="0.25">
      <c r="A43" s="19">
        <v>41</v>
      </c>
      <c r="B43" s="17">
        <v>29</v>
      </c>
      <c r="C43" s="19" t="s">
        <v>1</v>
      </c>
      <c r="D43" s="20">
        <v>56</v>
      </c>
      <c r="E43" s="20">
        <v>0</v>
      </c>
      <c r="F43" s="21">
        <v>28</v>
      </c>
      <c r="G43" s="21">
        <v>42</v>
      </c>
      <c r="H43" s="22">
        <v>21</v>
      </c>
      <c r="I43" s="22">
        <v>7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3">
        <v>0</v>
      </c>
      <c r="P43" s="23">
        <v>0</v>
      </c>
      <c r="Q43" s="23">
        <v>0</v>
      </c>
      <c r="R43" s="19">
        <f t="shared" si="0"/>
        <v>56</v>
      </c>
    </row>
    <row r="44" spans="1:18" x14ac:dyDescent="0.25">
      <c r="A44" s="19">
        <v>42</v>
      </c>
      <c r="B44" s="17">
        <v>18</v>
      </c>
      <c r="C44" s="19" t="s">
        <v>1</v>
      </c>
      <c r="D44" s="20">
        <v>77</v>
      </c>
      <c r="E44" s="20">
        <v>0</v>
      </c>
      <c r="F44" s="21">
        <v>49</v>
      </c>
      <c r="G44" s="21">
        <v>70</v>
      </c>
      <c r="H44" s="22">
        <v>21</v>
      </c>
      <c r="I44" s="22">
        <v>7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3">
        <v>0</v>
      </c>
      <c r="P44" s="23">
        <v>0</v>
      </c>
      <c r="Q44" s="23">
        <v>0</v>
      </c>
      <c r="R44" s="19">
        <f t="shared" si="0"/>
        <v>77</v>
      </c>
    </row>
    <row r="45" spans="1:18" x14ac:dyDescent="0.25">
      <c r="A45" s="19">
        <v>43</v>
      </c>
      <c r="B45" s="17">
        <v>18</v>
      </c>
      <c r="C45" s="19" t="s">
        <v>15</v>
      </c>
      <c r="D45" s="20">
        <v>70</v>
      </c>
      <c r="E45" s="20">
        <v>0</v>
      </c>
      <c r="F45" s="21">
        <v>56</v>
      </c>
      <c r="G45" s="21">
        <v>77</v>
      </c>
      <c r="H45" s="22">
        <v>7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7</v>
      </c>
      <c r="O45" s="23">
        <v>0</v>
      </c>
      <c r="P45" s="23">
        <v>0</v>
      </c>
      <c r="Q45" s="23">
        <v>0</v>
      </c>
      <c r="R45" s="19">
        <f t="shared" si="0"/>
        <v>70</v>
      </c>
    </row>
    <row r="46" spans="1:18" x14ac:dyDescent="0.25">
      <c r="A46" s="19">
        <v>44</v>
      </c>
      <c r="B46" s="17">
        <v>28</v>
      </c>
      <c r="C46" s="19" t="s">
        <v>1</v>
      </c>
      <c r="D46" s="20">
        <v>35</v>
      </c>
      <c r="E46" s="20">
        <v>0</v>
      </c>
      <c r="F46" s="21">
        <v>14</v>
      </c>
      <c r="G46" s="21">
        <v>49</v>
      </c>
      <c r="H46" s="22">
        <v>21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3">
        <v>0</v>
      </c>
      <c r="P46" s="23">
        <v>0</v>
      </c>
      <c r="Q46" s="23">
        <v>0</v>
      </c>
      <c r="R46" s="19">
        <f t="shared" si="0"/>
        <v>35</v>
      </c>
    </row>
    <row r="47" spans="1:18" x14ac:dyDescent="0.25">
      <c r="A47" s="19">
        <v>45</v>
      </c>
      <c r="B47" s="17">
        <v>25</v>
      </c>
      <c r="C47" s="19" t="s">
        <v>1</v>
      </c>
      <c r="D47" s="20">
        <v>105</v>
      </c>
      <c r="E47" s="20">
        <v>4</v>
      </c>
      <c r="F47" s="21">
        <v>35</v>
      </c>
      <c r="G47" s="21">
        <v>49</v>
      </c>
      <c r="H47" s="22">
        <v>0</v>
      </c>
      <c r="I47" s="22">
        <v>70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3">
        <v>0</v>
      </c>
      <c r="P47" s="23">
        <v>2</v>
      </c>
      <c r="Q47" s="23">
        <v>0</v>
      </c>
      <c r="R47" s="19">
        <f t="shared" si="0"/>
        <v>109</v>
      </c>
    </row>
    <row r="48" spans="1:18" x14ac:dyDescent="0.25">
      <c r="A48" s="19">
        <v>46</v>
      </c>
      <c r="B48" s="17">
        <v>24</v>
      </c>
      <c r="C48" s="19" t="s">
        <v>15</v>
      </c>
      <c r="D48" s="20">
        <v>42</v>
      </c>
      <c r="E48" s="25">
        <v>3.8460000000000001E-2</v>
      </c>
      <c r="F48" s="21">
        <v>21</v>
      </c>
      <c r="G48" s="21">
        <v>42</v>
      </c>
      <c r="H48" s="22">
        <v>0</v>
      </c>
      <c r="I48" s="22">
        <v>0</v>
      </c>
      <c r="J48" s="22">
        <v>1</v>
      </c>
      <c r="K48" s="22">
        <v>0</v>
      </c>
      <c r="L48" s="22">
        <v>0</v>
      </c>
      <c r="M48" s="22">
        <v>2</v>
      </c>
      <c r="N48" s="22">
        <v>0</v>
      </c>
      <c r="O48" s="23">
        <v>0</v>
      </c>
      <c r="P48" s="23">
        <v>0</v>
      </c>
      <c r="Q48" s="23">
        <v>0</v>
      </c>
      <c r="R48" s="26">
        <f t="shared" si="0"/>
        <v>42.038460000000001</v>
      </c>
    </row>
    <row r="49" spans="1:18" x14ac:dyDescent="0.25">
      <c r="A49" s="19">
        <v>47</v>
      </c>
      <c r="B49" s="17">
        <v>30</v>
      </c>
      <c r="C49" s="19" t="s">
        <v>15</v>
      </c>
      <c r="D49" s="20">
        <v>35</v>
      </c>
      <c r="E49" s="20">
        <v>1</v>
      </c>
      <c r="F49" s="21">
        <v>14</v>
      </c>
      <c r="G49" s="21">
        <v>28</v>
      </c>
      <c r="H49" s="22">
        <v>21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3">
        <v>0</v>
      </c>
      <c r="P49" s="23">
        <v>1</v>
      </c>
      <c r="Q49" s="23">
        <v>0</v>
      </c>
      <c r="R49" s="19">
        <f t="shared" si="0"/>
        <v>36</v>
      </c>
    </row>
    <row r="50" spans="1:18" x14ac:dyDescent="0.25">
      <c r="A50" s="19">
        <v>48</v>
      </c>
      <c r="B50" s="17">
        <v>24</v>
      </c>
      <c r="C50" s="19" t="s">
        <v>15</v>
      </c>
      <c r="D50" s="20">
        <v>42</v>
      </c>
      <c r="E50" s="20">
        <v>0</v>
      </c>
      <c r="F50" s="21">
        <v>7</v>
      </c>
      <c r="G50" s="21">
        <v>21</v>
      </c>
      <c r="H50" s="22">
        <v>21</v>
      </c>
      <c r="I50" s="22">
        <v>7</v>
      </c>
      <c r="J50" s="22">
        <v>0</v>
      </c>
      <c r="K50" s="22">
        <v>0</v>
      </c>
      <c r="L50" s="22">
        <v>0</v>
      </c>
      <c r="M50" s="22">
        <v>1</v>
      </c>
      <c r="N50" s="22">
        <v>0</v>
      </c>
      <c r="O50" s="23">
        <v>0</v>
      </c>
      <c r="P50" s="23">
        <v>0</v>
      </c>
      <c r="Q50" s="23">
        <v>0</v>
      </c>
      <c r="R50" s="19">
        <f t="shared" si="0"/>
        <v>42</v>
      </c>
    </row>
    <row r="51" spans="1:18" x14ac:dyDescent="0.25">
      <c r="A51" s="19">
        <v>49</v>
      </c>
      <c r="B51" s="17">
        <v>55</v>
      </c>
      <c r="C51" s="19" t="s">
        <v>15</v>
      </c>
      <c r="D51" s="20">
        <v>56</v>
      </c>
      <c r="E51" s="20">
        <v>0</v>
      </c>
      <c r="F51" s="21">
        <v>7</v>
      </c>
      <c r="G51" s="21">
        <v>21</v>
      </c>
      <c r="H51" s="22">
        <v>28</v>
      </c>
      <c r="I51" s="22">
        <v>0</v>
      </c>
      <c r="J51" s="22">
        <v>0</v>
      </c>
      <c r="K51" s="22">
        <v>0</v>
      </c>
      <c r="L51" s="22">
        <v>0</v>
      </c>
      <c r="M51" s="22">
        <v>1</v>
      </c>
      <c r="N51" s="22">
        <v>0</v>
      </c>
      <c r="O51" s="23">
        <v>0</v>
      </c>
      <c r="P51" s="23">
        <v>0</v>
      </c>
      <c r="Q51" s="23">
        <v>0</v>
      </c>
      <c r="R51" s="19">
        <f t="shared" si="0"/>
        <v>56</v>
      </c>
    </row>
    <row r="52" spans="1:18" x14ac:dyDescent="0.25">
      <c r="A52" s="19">
        <v>50</v>
      </c>
      <c r="B52" s="17">
        <v>21</v>
      </c>
      <c r="C52" s="19" t="s">
        <v>1</v>
      </c>
      <c r="D52" s="20">
        <v>63</v>
      </c>
      <c r="E52" s="20">
        <v>0</v>
      </c>
      <c r="F52" s="21">
        <v>28</v>
      </c>
      <c r="G52" s="21">
        <v>42</v>
      </c>
      <c r="H52" s="22">
        <v>28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7</v>
      </c>
      <c r="O52" s="23">
        <v>0</v>
      </c>
      <c r="P52" s="23">
        <v>0</v>
      </c>
      <c r="Q52" s="23">
        <v>0</v>
      </c>
      <c r="R52" s="19">
        <f t="shared" si="0"/>
        <v>63</v>
      </c>
    </row>
    <row r="53" spans="1:18" x14ac:dyDescent="0.25">
      <c r="A53" s="19">
        <v>51</v>
      </c>
      <c r="B53" s="19">
        <v>21</v>
      </c>
      <c r="C53" s="19" t="s">
        <v>1</v>
      </c>
      <c r="D53" s="20">
        <v>9</v>
      </c>
      <c r="E53" s="20">
        <v>0</v>
      </c>
      <c r="F53" s="21">
        <v>4</v>
      </c>
      <c r="G53" s="21">
        <v>8</v>
      </c>
      <c r="H53" s="22">
        <v>3</v>
      </c>
      <c r="I53" s="22">
        <v>0</v>
      </c>
      <c r="J53" s="22">
        <v>1</v>
      </c>
      <c r="K53" s="22">
        <v>0</v>
      </c>
      <c r="L53" s="22">
        <v>0</v>
      </c>
      <c r="M53" s="22">
        <v>0</v>
      </c>
      <c r="N53" s="22">
        <v>1</v>
      </c>
      <c r="O53" s="23">
        <v>0</v>
      </c>
      <c r="P53" s="23">
        <v>0</v>
      </c>
      <c r="Q53" s="23">
        <v>0</v>
      </c>
      <c r="R53" s="19">
        <f>D53+E53</f>
        <v>9</v>
      </c>
    </row>
    <row r="54" spans="1:18" x14ac:dyDescent="0.25">
      <c r="A54" s="19">
        <v>52</v>
      </c>
      <c r="B54" s="19">
        <v>17</v>
      </c>
      <c r="C54" s="19" t="s">
        <v>15</v>
      </c>
      <c r="D54" s="20">
        <v>20</v>
      </c>
      <c r="E54" s="20">
        <v>0</v>
      </c>
      <c r="F54" s="21">
        <v>4</v>
      </c>
      <c r="G54" s="21">
        <v>12</v>
      </c>
      <c r="H54" s="22">
        <v>4</v>
      </c>
      <c r="I54" s="22">
        <v>1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3">
        <v>0</v>
      </c>
      <c r="P54" s="23">
        <v>0</v>
      </c>
      <c r="Q54" s="23">
        <v>0</v>
      </c>
      <c r="R54" s="19">
        <f t="shared" ref="R54:R77" si="1">D54+E54</f>
        <v>20</v>
      </c>
    </row>
    <row r="55" spans="1:18" x14ac:dyDescent="0.25">
      <c r="A55" s="19">
        <v>53</v>
      </c>
      <c r="B55" s="19">
        <v>22</v>
      </c>
      <c r="C55" s="19" t="s">
        <v>1</v>
      </c>
      <c r="D55" s="20">
        <v>14</v>
      </c>
      <c r="E55" s="20">
        <v>4</v>
      </c>
      <c r="F55" s="21">
        <v>9</v>
      </c>
      <c r="G55" s="21">
        <v>23</v>
      </c>
      <c r="H55" s="22">
        <v>5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3">
        <v>2</v>
      </c>
      <c r="P55" s="23">
        <v>0</v>
      </c>
      <c r="Q55" s="23">
        <v>0</v>
      </c>
      <c r="R55" s="19">
        <f t="shared" si="1"/>
        <v>18</v>
      </c>
    </row>
    <row r="56" spans="1:18" x14ac:dyDescent="0.25">
      <c r="A56" s="19">
        <v>54</v>
      </c>
      <c r="B56" s="19">
        <v>18</v>
      </c>
      <c r="C56" s="19" t="s">
        <v>1</v>
      </c>
      <c r="D56" s="20">
        <v>10</v>
      </c>
      <c r="E56" s="20">
        <v>0</v>
      </c>
      <c r="F56" s="21">
        <v>2</v>
      </c>
      <c r="G56" s="21">
        <v>6</v>
      </c>
      <c r="H56" s="22">
        <v>0</v>
      </c>
      <c r="I56" s="22">
        <v>5</v>
      </c>
      <c r="J56" s="22">
        <v>0</v>
      </c>
      <c r="K56" s="22">
        <v>4</v>
      </c>
      <c r="L56" s="22">
        <v>0</v>
      </c>
      <c r="M56" s="22">
        <v>0</v>
      </c>
      <c r="N56" s="22">
        <v>0</v>
      </c>
      <c r="O56" s="23">
        <v>0</v>
      </c>
      <c r="P56" s="23">
        <v>0</v>
      </c>
      <c r="Q56" s="23">
        <v>0</v>
      </c>
      <c r="R56" s="19">
        <f t="shared" si="1"/>
        <v>10</v>
      </c>
    </row>
    <row r="57" spans="1:18" x14ac:dyDescent="0.25">
      <c r="A57" s="19">
        <v>55</v>
      </c>
      <c r="B57" s="19">
        <v>20</v>
      </c>
      <c r="C57" s="19" t="s">
        <v>1</v>
      </c>
      <c r="D57" s="20">
        <v>50</v>
      </c>
      <c r="E57" s="20">
        <v>0</v>
      </c>
      <c r="F57" s="21">
        <v>25</v>
      </c>
      <c r="G57" s="21">
        <v>32</v>
      </c>
      <c r="H57" s="22">
        <v>25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3">
        <v>0</v>
      </c>
      <c r="P57" s="23">
        <v>0</v>
      </c>
      <c r="Q57" s="23">
        <v>0</v>
      </c>
      <c r="R57" s="19">
        <f t="shared" si="1"/>
        <v>50</v>
      </c>
    </row>
    <row r="58" spans="1:18" x14ac:dyDescent="0.25">
      <c r="A58" s="19">
        <v>56</v>
      </c>
      <c r="B58" s="19">
        <v>26</v>
      </c>
      <c r="C58" s="19" t="s">
        <v>1</v>
      </c>
      <c r="D58" s="20">
        <v>60</v>
      </c>
      <c r="E58" s="20">
        <v>40</v>
      </c>
      <c r="F58" s="21">
        <v>35</v>
      </c>
      <c r="G58" s="21">
        <v>42</v>
      </c>
      <c r="H58" s="22">
        <v>25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3">
        <v>10</v>
      </c>
      <c r="P58" s="23">
        <v>0</v>
      </c>
      <c r="Q58" s="23">
        <v>0</v>
      </c>
      <c r="R58" s="19">
        <f t="shared" si="1"/>
        <v>100</v>
      </c>
    </row>
    <row r="59" spans="1:18" x14ac:dyDescent="0.25">
      <c r="A59" s="19">
        <v>57</v>
      </c>
      <c r="B59" s="19">
        <v>19</v>
      </c>
      <c r="C59" s="19" t="s">
        <v>1</v>
      </c>
      <c r="D59" s="20">
        <v>30</v>
      </c>
      <c r="E59" s="20">
        <v>2</v>
      </c>
      <c r="F59" s="21">
        <v>15</v>
      </c>
      <c r="G59" s="21">
        <v>30</v>
      </c>
      <c r="H59" s="22">
        <v>0</v>
      </c>
      <c r="I59" s="22">
        <v>15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3">
        <v>1</v>
      </c>
      <c r="P59" s="23">
        <v>1</v>
      </c>
      <c r="Q59" s="23">
        <v>0</v>
      </c>
      <c r="R59" s="19">
        <f t="shared" si="1"/>
        <v>32</v>
      </c>
    </row>
    <row r="60" spans="1:18" x14ac:dyDescent="0.25">
      <c r="A60" s="19">
        <v>58</v>
      </c>
      <c r="B60" s="19">
        <v>20</v>
      </c>
      <c r="C60" s="19" t="s">
        <v>1</v>
      </c>
      <c r="D60" s="20">
        <v>30</v>
      </c>
      <c r="E60" s="20">
        <v>2</v>
      </c>
      <c r="F60" s="21">
        <v>15</v>
      </c>
      <c r="G60" s="21">
        <v>45</v>
      </c>
      <c r="H60" s="22">
        <v>15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3">
        <v>0</v>
      </c>
      <c r="P60" s="23">
        <v>0</v>
      </c>
      <c r="Q60" s="23">
        <v>0</v>
      </c>
      <c r="R60" s="19">
        <f t="shared" si="1"/>
        <v>32</v>
      </c>
    </row>
    <row r="61" spans="1:18" x14ac:dyDescent="0.25">
      <c r="A61" s="19">
        <v>59</v>
      </c>
      <c r="B61" s="19">
        <v>20</v>
      </c>
      <c r="C61" s="19" t="s">
        <v>1</v>
      </c>
      <c r="D61" s="20">
        <v>30</v>
      </c>
      <c r="E61" s="20">
        <v>4</v>
      </c>
      <c r="F61" s="21">
        <v>8</v>
      </c>
      <c r="G61" s="21">
        <v>16</v>
      </c>
      <c r="H61" s="22">
        <v>12</v>
      </c>
      <c r="I61" s="22">
        <v>6</v>
      </c>
      <c r="J61" s="22">
        <v>0</v>
      </c>
      <c r="K61" s="22">
        <v>0</v>
      </c>
      <c r="L61" s="22">
        <v>0</v>
      </c>
      <c r="M61" s="22">
        <v>0</v>
      </c>
      <c r="N61" s="22">
        <v>4</v>
      </c>
      <c r="O61" s="23">
        <v>1</v>
      </c>
      <c r="P61" s="23">
        <v>0</v>
      </c>
      <c r="Q61" s="23">
        <v>0</v>
      </c>
      <c r="R61" s="19">
        <f t="shared" si="1"/>
        <v>34</v>
      </c>
    </row>
    <row r="62" spans="1:18" x14ac:dyDescent="0.25">
      <c r="A62" s="19">
        <v>60</v>
      </c>
      <c r="B62" s="19">
        <v>19</v>
      </c>
      <c r="C62" s="19" t="s">
        <v>1</v>
      </c>
      <c r="D62" s="20">
        <v>10</v>
      </c>
      <c r="E62" s="20">
        <v>2</v>
      </c>
      <c r="F62" s="21">
        <v>3</v>
      </c>
      <c r="G62" s="21">
        <v>9</v>
      </c>
      <c r="H62" s="22">
        <v>4</v>
      </c>
      <c r="I62" s="22">
        <v>3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3">
        <v>2</v>
      </c>
      <c r="P62" s="23">
        <v>0</v>
      </c>
      <c r="Q62" s="23">
        <v>0</v>
      </c>
      <c r="R62" s="19">
        <f t="shared" si="1"/>
        <v>12</v>
      </c>
    </row>
    <row r="63" spans="1:18" x14ac:dyDescent="0.25">
      <c r="A63" s="19">
        <v>61</v>
      </c>
      <c r="B63" s="19">
        <v>18</v>
      </c>
      <c r="C63" s="19" t="s">
        <v>15</v>
      </c>
      <c r="D63" s="20">
        <v>12</v>
      </c>
      <c r="E63" s="20">
        <v>1</v>
      </c>
      <c r="F63" s="21">
        <v>6</v>
      </c>
      <c r="G63" s="21">
        <v>12</v>
      </c>
      <c r="H63" s="22">
        <v>3</v>
      </c>
      <c r="I63" s="22">
        <v>2</v>
      </c>
      <c r="J63" s="22">
        <v>0</v>
      </c>
      <c r="K63" s="22">
        <v>0</v>
      </c>
      <c r="L63" s="22">
        <v>0</v>
      </c>
      <c r="M63" s="22">
        <v>1</v>
      </c>
      <c r="N63" s="22">
        <v>0</v>
      </c>
      <c r="O63" s="23">
        <v>1</v>
      </c>
      <c r="P63" s="23">
        <v>0</v>
      </c>
      <c r="Q63" s="23">
        <v>0</v>
      </c>
      <c r="R63" s="19">
        <f t="shared" si="1"/>
        <v>13</v>
      </c>
    </row>
    <row r="64" spans="1:18" x14ac:dyDescent="0.25">
      <c r="A64" s="19">
        <v>62</v>
      </c>
      <c r="B64" s="19">
        <v>20</v>
      </c>
      <c r="C64" s="19" t="s">
        <v>1</v>
      </c>
      <c r="D64" s="20">
        <v>14</v>
      </c>
      <c r="E64" s="20">
        <v>0</v>
      </c>
      <c r="F64" s="21">
        <v>14</v>
      </c>
      <c r="G64" s="21">
        <v>21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3">
        <v>0</v>
      </c>
      <c r="P64" s="23">
        <v>0</v>
      </c>
      <c r="Q64" s="23">
        <v>0</v>
      </c>
      <c r="R64" s="19">
        <f t="shared" si="1"/>
        <v>14</v>
      </c>
    </row>
    <row r="65" spans="1:18" x14ac:dyDescent="0.25">
      <c r="A65" s="19">
        <v>63</v>
      </c>
      <c r="B65" s="19">
        <v>23</v>
      </c>
      <c r="C65" s="19" t="s">
        <v>1</v>
      </c>
      <c r="D65" s="20">
        <v>14</v>
      </c>
      <c r="E65" s="20">
        <v>0</v>
      </c>
      <c r="F65" s="21">
        <v>4</v>
      </c>
      <c r="G65" s="21">
        <v>12</v>
      </c>
      <c r="H65" s="22">
        <v>8</v>
      </c>
      <c r="I65" s="22">
        <v>4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3">
        <v>0</v>
      </c>
      <c r="P65" s="23">
        <v>0</v>
      </c>
      <c r="Q65" s="23">
        <v>0</v>
      </c>
      <c r="R65" s="19">
        <f t="shared" si="1"/>
        <v>14</v>
      </c>
    </row>
    <row r="66" spans="1:18" x14ac:dyDescent="0.25">
      <c r="A66" s="19">
        <v>64</v>
      </c>
      <c r="B66" s="19">
        <v>19</v>
      </c>
      <c r="C66" s="19" t="s">
        <v>15</v>
      </c>
      <c r="D66" s="20">
        <v>10</v>
      </c>
      <c r="E66" s="20">
        <v>0</v>
      </c>
      <c r="F66" s="21">
        <v>6</v>
      </c>
      <c r="G66" s="21">
        <v>18</v>
      </c>
      <c r="H66" s="22">
        <v>4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3">
        <v>0</v>
      </c>
      <c r="P66" s="23">
        <v>0</v>
      </c>
      <c r="Q66" s="23">
        <v>0</v>
      </c>
      <c r="R66" s="19">
        <f t="shared" si="1"/>
        <v>10</v>
      </c>
    </row>
    <row r="67" spans="1:18" x14ac:dyDescent="0.25">
      <c r="A67" s="19">
        <v>65</v>
      </c>
      <c r="B67" s="19">
        <v>20</v>
      </c>
      <c r="C67" s="19" t="s">
        <v>1</v>
      </c>
      <c r="D67" s="20">
        <v>14</v>
      </c>
      <c r="E67" s="20">
        <v>0</v>
      </c>
      <c r="F67" s="21">
        <v>6</v>
      </c>
      <c r="G67" s="21">
        <v>12</v>
      </c>
      <c r="H67" s="22">
        <v>6</v>
      </c>
      <c r="I67" s="22">
        <v>0</v>
      </c>
      <c r="J67" s="22">
        <v>0</v>
      </c>
      <c r="K67" s="22">
        <v>2</v>
      </c>
      <c r="L67" s="22">
        <v>0</v>
      </c>
      <c r="M67" s="22">
        <v>0</v>
      </c>
      <c r="N67" s="22">
        <v>0</v>
      </c>
      <c r="O67" s="23">
        <v>0</v>
      </c>
      <c r="P67" s="23">
        <v>0</v>
      </c>
      <c r="Q67" s="23">
        <v>0</v>
      </c>
      <c r="R67" s="19">
        <f t="shared" si="1"/>
        <v>14</v>
      </c>
    </row>
    <row r="68" spans="1:18" x14ac:dyDescent="0.25">
      <c r="A68" s="19">
        <v>66</v>
      </c>
      <c r="B68" s="19">
        <v>17</v>
      </c>
      <c r="C68" s="19" t="s">
        <v>1</v>
      </c>
      <c r="D68" s="20">
        <v>5</v>
      </c>
      <c r="E68" s="20">
        <v>0</v>
      </c>
      <c r="F68" s="21">
        <v>3</v>
      </c>
      <c r="G68" s="21">
        <v>9</v>
      </c>
      <c r="H68" s="22">
        <v>1</v>
      </c>
      <c r="I68" s="22">
        <v>1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3">
        <v>0</v>
      </c>
      <c r="P68" s="23">
        <v>0</v>
      </c>
      <c r="Q68" s="23">
        <v>0</v>
      </c>
      <c r="R68" s="19">
        <f t="shared" si="1"/>
        <v>5</v>
      </c>
    </row>
    <row r="69" spans="1:18" x14ac:dyDescent="0.25">
      <c r="A69" s="19">
        <v>67</v>
      </c>
      <c r="B69" s="19">
        <v>18</v>
      </c>
      <c r="C69" s="19" t="s">
        <v>1</v>
      </c>
      <c r="D69" s="20">
        <v>5</v>
      </c>
      <c r="E69" s="20">
        <v>1</v>
      </c>
      <c r="F69" s="21">
        <v>2</v>
      </c>
      <c r="G69" s="21">
        <v>6</v>
      </c>
      <c r="H69" s="22">
        <v>1</v>
      </c>
      <c r="I69" s="22">
        <v>2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3">
        <v>1</v>
      </c>
      <c r="P69" s="23">
        <v>0</v>
      </c>
      <c r="Q69" s="23">
        <v>0</v>
      </c>
      <c r="R69" s="19">
        <f t="shared" si="1"/>
        <v>6</v>
      </c>
    </row>
    <row r="70" spans="1:18" x14ac:dyDescent="0.25">
      <c r="A70" s="19">
        <v>68</v>
      </c>
      <c r="B70" s="19">
        <v>17</v>
      </c>
      <c r="C70" s="19" t="s">
        <v>15</v>
      </c>
      <c r="D70" s="20">
        <v>21</v>
      </c>
      <c r="E70" s="20">
        <v>0</v>
      </c>
      <c r="F70" s="21">
        <v>10</v>
      </c>
      <c r="G70" s="21">
        <v>30</v>
      </c>
      <c r="H70" s="22">
        <v>4</v>
      </c>
      <c r="I70" s="22">
        <v>7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3">
        <v>0</v>
      </c>
      <c r="P70" s="23">
        <v>0</v>
      </c>
      <c r="Q70" s="23">
        <v>0</v>
      </c>
      <c r="R70" s="19">
        <f t="shared" si="1"/>
        <v>21</v>
      </c>
    </row>
    <row r="71" spans="1:18" x14ac:dyDescent="0.25">
      <c r="A71" s="19">
        <v>69</v>
      </c>
      <c r="B71" s="19">
        <v>17</v>
      </c>
      <c r="C71" s="19" t="s">
        <v>1</v>
      </c>
      <c r="D71" s="20">
        <v>30</v>
      </c>
      <c r="E71" s="20">
        <v>0</v>
      </c>
      <c r="F71" s="21">
        <v>15</v>
      </c>
      <c r="G71" s="21">
        <v>30</v>
      </c>
      <c r="H71" s="22">
        <v>10</v>
      </c>
      <c r="I71" s="22">
        <v>5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3">
        <v>0</v>
      </c>
      <c r="P71" s="23">
        <v>0</v>
      </c>
      <c r="Q71" s="23">
        <v>0</v>
      </c>
      <c r="R71" s="19">
        <f t="shared" si="1"/>
        <v>30</v>
      </c>
    </row>
    <row r="72" spans="1:18" x14ac:dyDescent="0.25">
      <c r="A72" s="19">
        <v>70</v>
      </c>
      <c r="B72" s="19">
        <v>18</v>
      </c>
      <c r="C72" s="19" t="s">
        <v>1</v>
      </c>
      <c r="D72" s="20">
        <v>12</v>
      </c>
      <c r="E72" s="20">
        <v>2</v>
      </c>
      <c r="F72" s="21">
        <v>4</v>
      </c>
      <c r="G72" s="21">
        <v>12</v>
      </c>
      <c r="H72" s="22">
        <v>6</v>
      </c>
      <c r="I72" s="22">
        <v>2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3">
        <v>1</v>
      </c>
      <c r="P72" s="23">
        <v>1</v>
      </c>
      <c r="Q72" s="23">
        <v>0</v>
      </c>
      <c r="R72" s="19">
        <f t="shared" si="1"/>
        <v>14</v>
      </c>
    </row>
    <row r="73" spans="1:18" x14ac:dyDescent="0.25">
      <c r="A73" s="19">
        <v>71</v>
      </c>
      <c r="B73" s="19">
        <v>19</v>
      </c>
      <c r="C73" s="19" t="s">
        <v>15</v>
      </c>
      <c r="D73" s="20">
        <v>21</v>
      </c>
      <c r="E73" s="20">
        <v>0</v>
      </c>
      <c r="F73" s="21">
        <v>9</v>
      </c>
      <c r="G73" s="21">
        <v>18</v>
      </c>
      <c r="H73" s="22">
        <v>9</v>
      </c>
      <c r="I73" s="22">
        <v>3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3">
        <v>0</v>
      </c>
      <c r="P73" s="23">
        <v>0</v>
      </c>
      <c r="Q73" s="23">
        <v>0</v>
      </c>
      <c r="R73" s="19">
        <f t="shared" si="1"/>
        <v>21</v>
      </c>
    </row>
    <row r="74" spans="1:18" x14ac:dyDescent="0.25">
      <c r="A74" s="19">
        <v>72</v>
      </c>
      <c r="B74" s="19">
        <v>17</v>
      </c>
      <c r="C74" s="19" t="s">
        <v>1</v>
      </c>
      <c r="D74" s="20">
        <v>35</v>
      </c>
      <c r="E74" s="20">
        <v>0</v>
      </c>
      <c r="F74" s="21">
        <v>7</v>
      </c>
      <c r="G74" s="21">
        <v>21</v>
      </c>
      <c r="H74" s="22">
        <v>7</v>
      </c>
      <c r="I74" s="22">
        <v>7</v>
      </c>
      <c r="J74" s="22">
        <v>7</v>
      </c>
      <c r="K74" s="22">
        <v>0</v>
      </c>
      <c r="L74" s="22">
        <v>0</v>
      </c>
      <c r="M74" s="22">
        <v>7</v>
      </c>
      <c r="N74" s="22">
        <v>0</v>
      </c>
      <c r="O74" s="23">
        <v>0</v>
      </c>
      <c r="P74" s="23">
        <v>0</v>
      </c>
      <c r="Q74" s="23">
        <v>0</v>
      </c>
      <c r="R74" s="19">
        <f t="shared" si="1"/>
        <v>35</v>
      </c>
    </row>
    <row r="75" spans="1:18" x14ac:dyDescent="0.25">
      <c r="A75" s="19">
        <v>73</v>
      </c>
      <c r="B75" s="19">
        <v>33</v>
      </c>
      <c r="C75" s="19" t="s">
        <v>1</v>
      </c>
      <c r="D75" s="20">
        <v>21</v>
      </c>
      <c r="E75" s="20">
        <v>3</v>
      </c>
      <c r="F75" s="21">
        <v>5</v>
      </c>
      <c r="G75" s="21">
        <v>15</v>
      </c>
      <c r="H75" s="22">
        <v>5</v>
      </c>
      <c r="I75" s="22">
        <v>5</v>
      </c>
      <c r="J75" s="22">
        <v>0</v>
      </c>
      <c r="K75" s="22">
        <v>0</v>
      </c>
      <c r="L75" s="22">
        <v>0</v>
      </c>
      <c r="M75" s="22">
        <v>0</v>
      </c>
      <c r="N75" s="22">
        <v>6</v>
      </c>
      <c r="O75" s="23">
        <v>1</v>
      </c>
      <c r="P75" s="23">
        <v>1</v>
      </c>
      <c r="Q75" s="23">
        <v>0</v>
      </c>
      <c r="R75" s="19">
        <f t="shared" si="1"/>
        <v>24</v>
      </c>
    </row>
    <row r="76" spans="1:18" x14ac:dyDescent="0.25">
      <c r="A76" s="19">
        <v>74</v>
      </c>
      <c r="B76" s="19">
        <v>22</v>
      </c>
      <c r="C76" s="19" t="s">
        <v>1</v>
      </c>
      <c r="D76" s="20">
        <v>23</v>
      </c>
      <c r="E76" s="20">
        <v>0</v>
      </c>
      <c r="F76" s="21">
        <v>5</v>
      </c>
      <c r="G76" s="21">
        <v>10</v>
      </c>
      <c r="H76" s="22">
        <v>5</v>
      </c>
      <c r="I76" s="22">
        <v>5</v>
      </c>
      <c r="J76" s="22">
        <v>0</v>
      </c>
      <c r="K76" s="22">
        <v>0</v>
      </c>
      <c r="L76" s="22">
        <v>0</v>
      </c>
      <c r="M76" s="22">
        <v>3</v>
      </c>
      <c r="N76" s="22">
        <v>5</v>
      </c>
      <c r="O76" s="23">
        <v>0</v>
      </c>
      <c r="P76" s="23">
        <v>0</v>
      </c>
      <c r="Q76" s="23">
        <v>0</v>
      </c>
      <c r="R76" s="19">
        <f t="shared" si="1"/>
        <v>23</v>
      </c>
    </row>
    <row r="77" spans="1:18" x14ac:dyDescent="0.25">
      <c r="A77" s="19">
        <v>75</v>
      </c>
      <c r="B77" s="19">
        <v>40</v>
      </c>
      <c r="C77" s="19" t="s">
        <v>15</v>
      </c>
      <c r="D77" s="20">
        <v>25</v>
      </c>
      <c r="E77" s="20">
        <v>0</v>
      </c>
      <c r="F77" s="21">
        <v>10</v>
      </c>
      <c r="G77" s="21">
        <v>30</v>
      </c>
      <c r="H77" s="22">
        <v>5</v>
      </c>
      <c r="I77" s="22">
        <v>5</v>
      </c>
      <c r="J77" s="22">
        <v>5</v>
      </c>
      <c r="K77" s="22">
        <v>0</v>
      </c>
      <c r="L77" s="22">
        <v>0</v>
      </c>
      <c r="M77" s="22">
        <v>0</v>
      </c>
      <c r="N77" s="22">
        <v>0</v>
      </c>
      <c r="O77" s="23">
        <v>0</v>
      </c>
      <c r="P77" s="23">
        <v>0</v>
      </c>
      <c r="Q77" s="23">
        <v>0</v>
      </c>
      <c r="R77" s="19">
        <f t="shared" si="1"/>
        <v>25</v>
      </c>
    </row>
  </sheetData>
  <mergeCells count="1">
    <mergeCell ref="B1:Q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9"/>
  <sheetViews>
    <sheetView tabSelected="1" topLeftCell="A90" workbookViewId="0">
      <selection activeCell="R108" sqref="R108"/>
    </sheetView>
  </sheetViews>
  <sheetFormatPr defaultRowHeight="15" x14ac:dyDescent="0.25"/>
  <cols>
    <col min="2" max="2" width="12.140625" customWidth="1"/>
    <col min="3" max="3" width="12.85546875" bestFit="1" customWidth="1"/>
    <col min="7" max="7" width="12" bestFit="1" customWidth="1"/>
    <col min="11" max="11" width="18.5703125" bestFit="1" customWidth="1"/>
    <col min="18" max="18" width="20.140625" bestFit="1" customWidth="1"/>
  </cols>
  <sheetData>
    <row r="2" spans="1:18" ht="23.25" x14ac:dyDescent="0.35">
      <c r="B2" s="12" t="s">
        <v>23</v>
      </c>
      <c r="C2" s="12"/>
      <c r="D2" s="12"/>
      <c r="E2" s="12"/>
      <c r="F2" s="12"/>
      <c r="G2" s="12"/>
      <c r="H2" s="12"/>
    </row>
    <row r="3" spans="1: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5">
      <c r="A4" s="19" t="s">
        <v>17</v>
      </c>
      <c r="B4" s="5" t="s">
        <v>0</v>
      </c>
      <c r="C4" s="5" t="s">
        <v>2</v>
      </c>
      <c r="D4" s="13" t="s">
        <v>6</v>
      </c>
      <c r="E4" s="13" t="s">
        <v>7</v>
      </c>
      <c r="F4" s="14" t="s">
        <v>3</v>
      </c>
      <c r="G4" s="14" t="s">
        <v>20</v>
      </c>
      <c r="H4" s="15" t="s">
        <v>4</v>
      </c>
      <c r="I4" s="15" t="s">
        <v>5</v>
      </c>
      <c r="J4" s="15" t="s">
        <v>9</v>
      </c>
      <c r="K4" s="15" t="s">
        <v>8</v>
      </c>
      <c r="L4" s="15" t="s">
        <v>13</v>
      </c>
      <c r="M4" s="15" t="s">
        <v>12</v>
      </c>
      <c r="N4" s="15" t="s">
        <v>16</v>
      </c>
      <c r="O4" s="16" t="s">
        <v>11</v>
      </c>
      <c r="P4" s="16" t="s">
        <v>10</v>
      </c>
      <c r="Q4" s="16" t="s">
        <v>14</v>
      </c>
      <c r="R4" s="5" t="s">
        <v>19</v>
      </c>
    </row>
    <row r="5" spans="1:18" x14ac:dyDescent="0.25">
      <c r="A5" s="19">
        <v>1</v>
      </c>
      <c r="B5" s="17">
        <v>34</v>
      </c>
      <c r="C5" s="17" t="s">
        <v>1</v>
      </c>
      <c r="D5" s="20">
        <v>28</v>
      </c>
      <c r="E5" s="20">
        <v>1</v>
      </c>
      <c r="F5" s="21">
        <v>11</v>
      </c>
      <c r="G5" s="21">
        <v>33</v>
      </c>
      <c r="H5" s="22">
        <v>5</v>
      </c>
      <c r="I5" s="22">
        <v>0</v>
      </c>
      <c r="J5" s="22">
        <v>0</v>
      </c>
      <c r="K5" s="22">
        <v>5</v>
      </c>
      <c r="L5" s="22">
        <v>0</v>
      </c>
      <c r="M5" s="22">
        <v>0</v>
      </c>
      <c r="N5" s="22">
        <v>7</v>
      </c>
      <c r="O5" s="23">
        <v>0</v>
      </c>
      <c r="P5" s="23">
        <v>1</v>
      </c>
      <c r="Q5" s="23">
        <v>0</v>
      </c>
      <c r="R5" s="19">
        <f t="shared" ref="R5:R54" si="0">SUM(D5+E5)</f>
        <v>29</v>
      </c>
    </row>
    <row r="6" spans="1:18" x14ac:dyDescent="0.25">
      <c r="A6" s="19">
        <v>2</v>
      </c>
      <c r="B6" s="17">
        <v>21</v>
      </c>
      <c r="C6" s="17" t="s">
        <v>15</v>
      </c>
      <c r="D6" s="20">
        <v>35</v>
      </c>
      <c r="E6" s="20">
        <v>0</v>
      </c>
      <c r="F6" s="21">
        <v>12</v>
      </c>
      <c r="G6" s="21">
        <v>24</v>
      </c>
      <c r="H6" s="22">
        <v>5</v>
      </c>
      <c r="I6" s="22">
        <v>7</v>
      </c>
      <c r="J6" s="22">
        <v>3</v>
      </c>
      <c r="K6" s="22">
        <v>0</v>
      </c>
      <c r="L6" s="22">
        <v>0</v>
      </c>
      <c r="M6" s="22">
        <v>3</v>
      </c>
      <c r="N6" s="22">
        <v>5</v>
      </c>
      <c r="O6" s="23">
        <v>0</v>
      </c>
      <c r="P6" s="23">
        <v>0</v>
      </c>
      <c r="Q6" s="23">
        <v>0</v>
      </c>
      <c r="R6" s="19">
        <f t="shared" si="0"/>
        <v>35</v>
      </c>
    </row>
    <row r="7" spans="1:18" x14ac:dyDescent="0.25">
      <c r="A7" s="19">
        <v>3</v>
      </c>
      <c r="B7" s="17">
        <v>21</v>
      </c>
      <c r="C7" s="17" t="s">
        <v>15</v>
      </c>
      <c r="D7" s="20">
        <v>40</v>
      </c>
      <c r="E7" s="20">
        <v>0</v>
      </c>
      <c r="F7" s="21">
        <v>15</v>
      </c>
      <c r="G7" s="21">
        <v>45</v>
      </c>
      <c r="H7" s="22">
        <v>10</v>
      </c>
      <c r="I7" s="22">
        <v>3</v>
      </c>
      <c r="J7" s="22">
        <v>5</v>
      </c>
      <c r="K7" s="22">
        <v>0</v>
      </c>
      <c r="L7" s="22">
        <v>0</v>
      </c>
      <c r="M7" s="22">
        <v>0</v>
      </c>
      <c r="N7" s="22">
        <v>7</v>
      </c>
      <c r="O7" s="23">
        <v>0</v>
      </c>
      <c r="P7" s="23">
        <v>0</v>
      </c>
      <c r="Q7" s="23">
        <v>0</v>
      </c>
      <c r="R7" s="19">
        <f t="shared" si="0"/>
        <v>40</v>
      </c>
    </row>
    <row r="8" spans="1:18" x14ac:dyDescent="0.25">
      <c r="A8" s="19">
        <v>4</v>
      </c>
      <c r="B8" s="17">
        <v>36</v>
      </c>
      <c r="C8" s="17" t="s">
        <v>1</v>
      </c>
      <c r="D8" s="20">
        <v>46</v>
      </c>
      <c r="E8" s="20">
        <v>0</v>
      </c>
      <c r="F8" s="21">
        <v>35</v>
      </c>
      <c r="G8" s="21">
        <v>70</v>
      </c>
      <c r="H8" s="22">
        <v>11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3">
        <v>0</v>
      </c>
      <c r="P8" s="23">
        <v>0</v>
      </c>
      <c r="Q8" s="23">
        <v>0</v>
      </c>
      <c r="R8" s="19">
        <f t="shared" si="0"/>
        <v>46</v>
      </c>
    </row>
    <row r="9" spans="1:18" x14ac:dyDescent="0.25">
      <c r="A9" s="19">
        <v>5</v>
      </c>
      <c r="B9" s="17">
        <v>83</v>
      </c>
      <c r="C9" s="17" t="s">
        <v>15</v>
      </c>
      <c r="D9" s="20">
        <v>70</v>
      </c>
      <c r="E9" s="20">
        <v>0</v>
      </c>
      <c r="F9" s="21">
        <v>70</v>
      </c>
      <c r="G9" s="21">
        <v>105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3">
        <v>0</v>
      </c>
      <c r="P9" s="23">
        <v>0</v>
      </c>
      <c r="Q9" s="23">
        <v>0</v>
      </c>
      <c r="R9" s="19">
        <f t="shared" si="0"/>
        <v>70</v>
      </c>
    </row>
    <row r="10" spans="1:18" x14ac:dyDescent="0.25">
      <c r="A10" s="19">
        <v>6</v>
      </c>
      <c r="B10" s="17">
        <v>24</v>
      </c>
      <c r="C10" s="17" t="s">
        <v>15</v>
      </c>
      <c r="D10" s="20">
        <v>27</v>
      </c>
      <c r="E10" s="20">
        <v>0</v>
      </c>
      <c r="F10" s="21">
        <v>14</v>
      </c>
      <c r="G10" s="21">
        <v>21</v>
      </c>
      <c r="H10" s="22">
        <v>6</v>
      </c>
      <c r="I10" s="22">
        <v>0</v>
      </c>
      <c r="J10" s="22">
        <v>0</v>
      </c>
      <c r="K10" s="22">
        <v>5</v>
      </c>
      <c r="L10" s="22">
        <v>0</v>
      </c>
      <c r="M10" s="22">
        <v>2</v>
      </c>
      <c r="N10" s="22">
        <v>0</v>
      </c>
      <c r="O10" s="23">
        <v>0</v>
      </c>
      <c r="P10" s="23">
        <v>0</v>
      </c>
      <c r="Q10" s="23">
        <v>0</v>
      </c>
      <c r="R10" s="19">
        <f t="shared" si="0"/>
        <v>27</v>
      </c>
    </row>
    <row r="11" spans="1:18" x14ac:dyDescent="0.25">
      <c r="A11" s="19">
        <v>7</v>
      </c>
      <c r="B11" s="17">
        <v>20</v>
      </c>
      <c r="C11" s="17" t="s">
        <v>15</v>
      </c>
      <c r="D11" s="20">
        <v>35</v>
      </c>
      <c r="E11" s="20">
        <v>0</v>
      </c>
      <c r="F11" s="21">
        <v>16</v>
      </c>
      <c r="G11" s="21">
        <v>48</v>
      </c>
      <c r="H11" s="22">
        <v>5</v>
      </c>
      <c r="I11" s="22">
        <v>3</v>
      </c>
      <c r="J11" s="22">
        <v>7</v>
      </c>
      <c r="K11" s="22">
        <v>0</v>
      </c>
      <c r="L11" s="22">
        <v>0</v>
      </c>
      <c r="M11" s="22">
        <v>4</v>
      </c>
      <c r="N11" s="22">
        <v>0</v>
      </c>
      <c r="O11" s="23">
        <v>0</v>
      </c>
      <c r="P11" s="23">
        <v>0</v>
      </c>
      <c r="Q11" s="23">
        <v>0</v>
      </c>
      <c r="R11" s="19">
        <f t="shared" si="0"/>
        <v>35</v>
      </c>
    </row>
    <row r="12" spans="1:18" x14ac:dyDescent="0.25">
      <c r="A12" s="24">
        <v>8</v>
      </c>
      <c r="B12" s="18">
        <v>18</v>
      </c>
      <c r="C12" s="18" t="s">
        <v>1</v>
      </c>
      <c r="D12" s="20">
        <v>17</v>
      </c>
      <c r="E12" s="20">
        <v>1</v>
      </c>
      <c r="F12" s="21">
        <v>14</v>
      </c>
      <c r="G12" s="21">
        <v>28</v>
      </c>
      <c r="H12" s="22">
        <v>2</v>
      </c>
      <c r="I12" s="22">
        <v>1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3">
        <v>1</v>
      </c>
      <c r="P12" s="23">
        <v>0</v>
      </c>
      <c r="Q12" s="23">
        <v>0</v>
      </c>
      <c r="R12" s="19">
        <f t="shared" si="0"/>
        <v>18</v>
      </c>
    </row>
    <row r="13" spans="1:18" x14ac:dyDescent="0.25">
      <c r="A13" s="19">
        <v>9</v>
      </c>
      <c r="B13" s="17">
        <v>31</v>
      </c>
      <c r="C13" s="17" t="s">
        <v>1</v>
      </c>
      <c r="D13" s="20">
        <v>15</v>
      </c>
      <c r="E13" s="20">
        <v>0</v>
      </c>
      <c r="F13" s="21">
        <v>0</v>
      </c>
      <c r="G13" s="21">
        <v>0</v>
      </c>
      <c r="H13" s="22">
        <v>0</v>
      </c>
      <c r="I13" s="22">
        <v>5</v>
      </c>
      <c r="J13" s="22">
        <v>4</v>
      </c>
      <c r="K13" s="22">
        <v>6</v>
      </c>
      <c r="L13" s="22">
        <v>0</v>
      </c>
      <c r="M13" s="22">
        <v>0</v>
      </c>
      <c r="N13" s="22">
        <v>0</v>
      </c>
      <c r="O13" s="23">
        <v>0</v>
      </c>
      <c r="P13" s="23">
        <v>0</v>
      </c>
      <c r="Q13" s="23">
        <v>0</v>
      </c>
      <c r="R13" s="19">
        <f t="shared" si="0"/>
        <v>15</v>
      </c>
    </row>
    <row r="14" spans="1:18" x14ac:dyDescent="0.25">
      <c r="A14" s="19">
        <v>10</v>
      </c>
      <c r="B14" s="17">
        <v>18</v>
      </c>
      <c r="C14" s="17" t="s">
        <v>1</v>
      </c>
      <c r="D14" s="20">
        <v>21</v>
      </c>
      <c r="E14" s="20">
        <v>0</v>
      </c>
      <c r="F14" s="21">
        <v>4</v>
      </c>
      <c r="G14" s="21">
        <v>12</v>
      </c>
      <c r="H14" s="22">
        <v>10</v>
      </c>
      <c r="I14" s="22">
        <v>7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3">
        <v>0</v>
      </c>
      <c r="P14" s="23">
        <v>0</v>
      </c>
      <c r="Q14" s="23">
        <v>0</v>
      </c>
      <c r="R14" s="19">
        <f t="shared" si="0"/>
        <v>21</v>
      </c>
    </row>
    <row r="15" spans="1:18" x14ac:dyDescent="0.25">
      <c r="A15" s="19">
        <v>11</v>
      </c>
      <c r="B15" s="17">
        <v>28</v>
      </c>
      <c r="C15" s="17" t="s">
        <v>1</v>
      </c>
      <c r="D15" s="20">
        <v>7</v>
      </c>
      <c r="E15" s="20">
        <v>1</v>
      </c>
      <c r="F15" s="21">
        <v>0</v>
      </c>
      <c r="G15" s="21">
        <v>0</v>
      </c>
      <c r="H15" s="22">
        <v>0</v>
      </c>
      <c r="I15" s="22">
        <v>7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3">
        <v>0</v>
      </c>
      <c r="P15" s="23">
        <v>1</v>
      </c>
      <c r="Q15" s="23">
        <v>0</v>
      </c>
      <c r="R15" s="19">
        <f t="shared" si="0"/>
        <v>8</v>
      </c>
    </row>
    <row r="16" spans="1:18" x14ac:dyDescent="0.25">
      <c r="A16" s="19">
        <v>12</v>
      </c>
      <c r="B16" s="17">
        <v>19</v>
      </c>
      <c r="C16" s="17" t="s">
        <v>15</v>
      </c>
      <c r="D16" s="20">
        <v>16</v>
      </c>
      <c r="E16" s="20">
        <v>2</v>
      </c>
      <c r="F16" s="21">
        <v>3</v>
      </c>
      <c r="G16" s="21">
        <v>6</v>
      </c>
      <c r="H16" s="22">
        <v>0</v>
      </c>
      <c r="I16" s="22">
        <v>6</v>
      </c>
      <c r="J16" s="22">
        <v>0</v>
      </c>
      <c r="K16" s="22">
        <v>4</v>
      </c>
      <c r="L16" s="22">
        <v>3</v>
      </c>
      <c r="M16" s="22">
        <v>0</v>
      </c>
      <c r="N16" s="22">
        <v>0</v>
      </c>
      <c r="O16" s="23">
        <v>0</v>
      </c>
      <c r="P16" s="23">
        <v>0</v>
      </c>
      <c r="Q16" s="23">
        <v>0</v>
      </c>
      <c r="R16" s="19">
        <f t="shared" si="0"/>
        <v>18</v>
      </c>
    </row>
    <row r="17" spans="1:18" x14ac:dyDescent="0.25">
      <c r="A17" s="19">
        <v>13</v>
      </c>
      <c r="B17" s="17">
        <v>51</v>
      </c>
      <c r="C17" s="17" t="s">
        <v>1</v>
      </c>
      <c r="D17" s="20">
        <v>21</v>
      </c>
      <c r="E17" s="20">
        <v>2</v>
      </c>
      <c r="F17" s="21">
        <v>14</v>
      </c>
      <c r="G17" s="21">
        <v>21</v>
      </c>
      <c r="H17" s="22">
        <v>7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3">
        <v>2</v>
      </c>
      <c r="P17" s="23">
        <v>0</v>
      </c>
      <c r="Q17" s="23">
        <v>0</v>
      </c>
      <c r="R17" s="19">
        <f t="shared" si="0"/>
        <v>23</v>
      </c>
    </row>
    <row r="18" spans="1:18" x14ac:dyDescent="0.25">
      <c r="A18" s="19">
        <v>14</v>
      </c>
      <c r="B18" s="17">
        <v>41</v>
      </c>
      <c r="C18" s="17" t="s">
        <v>15</v>
      </c>
      <c r="D18" s="20">
        <v>21</v>
      </c>
      <c r="E18" s="20">
        <v>0</v>
      </c>
      <c r="F18" s="21">
        <v>21</v>
      </c>
      <c r="G18" s="21">
        <v>35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3">
        <v>0</v>
      </c>
      <c r="P18" s="23">
        <v>0</v>
      </c>
      <c r="Q18" s="23">
        <v>0</v>
      </c>
      <c r="R18" s="19">
        <f t="shared" si="0"/>
        <v>21</v>
      </c>
    </row>
    <row r="19" spans="1:18" x14ac:dyDescent="0.25">
      <c r="A19" s="19">
        <v>15</v>
      </c>
      <c r="B19" s="17">
        <v>44</v>
      </c>
      <c r="C19" s="17" t="s">
        <v>1</v>
      </c>
      <c r="D19" s="20">
        <v>21</v>
      </c>
      <c r="E19" s="20">
        <v>1</v>
      </c>
      <c r="F19" s="21">
        <v>0</v>
      </c>
      <c r="G19" s="21">
        <v>0</v>
      </c>
      <c r="H19" s="22">
        <v>5</v>
      </c>
      <c r="I19" s="22">
        <v>6</v>
      </c>
      <c r="J19" s="22">
        <v>10</v>
      </c>
      <c r="K19" s="22">
        <v>0</v>
      </c>
      <c r="L19" s="22">
        <v>0</v>
      </c>
      <c r="M19" s="22">
        <v>0</v>
      </c>
      <c r="N19" s="22">
        <v>0</v>
      </c>
      <c r="O19" s="23">
        <v>0</v>
      </c>
      <c r="P19" s="23">
        <v>1</v>
      </c>
      <c r="Q19" s="23">
        <v>0</v>
      </c>
      <c r="R19" s="19">
        <f t="shared" si="0"/>
        <v>22</v>
      </c>
    </row>
    <row r="20" spans="1:18" x14ac:dyDescent="0.25">
      <c r="A20" s="19">
        <v>16</v>
      </c>
      <c r="B20" s="17">
        <v>47</v>
      </c>
      <c r="C20" s="17" t="s">
        <v>1</v>
      </c>
      <c r="D20" s="20">
        <v>56</v>
      </c>
      <c r="E20" s="20">
        <v>1</v>
      </c>
      <c r="F20" s="21">
        <v>25</v>
      </c>
      <c r="G20" s="21">
        <v>34</v>
      </c>
      <c r="H20" s="22">
        <v>8</v>
      </c>
      <c r="I20" s="22">
        <v>0</v>
      </c>
      <c r="J20" s="22">
        <v>2</v>
      </c>
      <c r="K20" s="22">
        <v>0</v>
      </c>
      <c r="L20" s="22">
        <v>0</v>
      </c>
      <c r="M20" s="22">
        <v>5</v>
      </c>
      <c r="N20" s="22">
        <v>16</v>
      </c>
      <c r="O20" s="23">
        <v>0</v>
      </c>
      <c r="P20" s="23">
        <v>1</v>
      </c>
      <c r="Q20" s="23">
        <v>0</v>
      </c>
      <c r="R20" s="19">
        <f t="shared" si="0"/>
        <v>57</v>
      </c>
    </row>
    <row r="21" spans="1:18" x14ac:dyDescent="0.25">
      <c r="A21" s="19">
        <v>17</v>
      </c>
      <c r="B21" s="17">
        <v>19</v>
      </c>
      <c r="C21" s="17" t="s">
        <v>15</v>
      </c>
      <c r="D21" s="20">
        <v>35</v>
      </c>
      <c r="E21" s="20">
        <v>1</v>
      </c>
      <c r="F21" s="21">
        <v>7</v>
      </c>
      <c r="G21" s="21">
        <v>14</v>
      </c>
      <c r="H21" s="22">
        <v>4</v>
      </c>
      <c r="I21" s="22">
        <v>10</v>
      </c>
      <c r="J21" s="22">
        <v>0</v>
      </c>
      <c r="K21" s="22">
        <v>0</v>
      </c>
      <c r="L21" s="22">
        <v>0</v>
      </c>
      <c r="M21" s="22">
        <v>8</v>
      </c>
      <c r="N21" s="22">
        <v>6</v>
      </c>
      <c r="O21" s="23">
        <v>1</v>
      </c>
      <c r="P21" s="23">
        <v>0</v>
      </c>
      <c r="Q21" s="23">
        <v>0</v>
      </c>
      <c r="R21" s="19">
        <f t="shared" si="0"/>
        <v>36</v>
      </c>
    </row>
    <row r="22" spans="1:18" x14ac:dyDescent="0.25">
      <c r="A22" s="19">
        <v>18</v>
      </c>
      <c r="B22" s="17">
        <v>27</v>
      </c>
      <c r="C22" s="17" t="s">
        <v>1</v>
      </c>
      <c r="D22" s="20">
        <v>30</v>
      </c>
      <c r="E22" s="20">
        <v>2</v>
      </c>
      <c r="F22" s="21">
        <v>8</v>
      </c>
      <c r="G22" s="21">
        <v>24</v>
      </c>
      <c r="H22" s="22">
        <v>9</v>
      </c>
      <c r="I22" s="22">
        <v>2</v>
      </c>
      <c r="J22" s="22">
        <v>3</v>
      </c>
      <c r="K22" s="22">
        <v>0</v>
      </c>
      <c r="L22" s="22">
        <v>0</v>
      </c>
      <c r="M22" s="22">
        <v>0</v>
      </c>
      <c r="N22" s="22">
        <v>8</v>
      </c>
      <c r="O22" s="23">
        <v>2</v>
      </c>
      <c r="P22" s="23">
        <v>0</v>
      </c>
      <c r="Q22" s="23">
        <v>0</v>
      </c>
      <c r="R22" s="19">
        <f t="shared" si="0"/>
        <v>32</v>
      </c>
    </row>
    <row r="23" spans="1:18" x14ac:dyDescent="0.25">
      <c r="A23" s="19">
        <v>19</v>
      </c>
      <c r="B23" s="17">
        <v>20</v>
      </c>
      <c r="C23" s="17" t="s">
        <v>15</v>
      </c>
      <c r="D23" s="20">
        <v>20</v>
      </c>
      <c r="E23" s="20">
        <v>0</v>
      </c>
      <c r="F23" s="21">
        <v>4</v>
      </c>
      <c r="G23" s="21">
        <v>12</v>
      </c>
      <c r="H23" s="22">
        <v>8</v>
      </c>
      <c r="I23" s="22">
        <v>0</v>
      </c>
      <c r="J23" s="22">
        <v>0</v>
      </c>
      <c r="K23" s="22">
        <v>5</v>
      </c>
      <c r="L23" s="22">
        <v>0</v>
      </c>
      <c r="M23" s="22">
        <v>0</v>
      </c>
      <c r="N23" s="22">
        <v>3</v>
      </c>
      <c r="O23" s="23">
        <v>0</v>
      </c>
      <c r="P23" s="23">
        <v>0</v>
      </c>
      <c r="Q23" s="23">
        <v>0</v>
      </c>
      <c r="R23" s="19">
        <f t="shared" si="0"/>
        <v>20</v>
      </c>
    </row>
    <row r="24" spans="1:18" x14ac:dyDescent="0.25">
      <c r="A24" s="19">
        <v>20</v>
      </c>
      <c r="B24" s="17">
        <v>27</v>
      </c>
      <c r="C24" s="17" t="s">
        <v>15</v>
      </c>
      <c r="D24" s="20">
        <v>28</v>
      </c>
      <c r="E24" s="20">
        <v>0</v>
      </c>
      <c r="F24" s="21">
        <v>25</v>
      </c>
      <c r="G24" s="21">
        <v>32</v>
      </c>
      <c r="H24" s="22">
        <v>2</v>
      </c>
      <c r="I24" s="22">
        <v>0</v>
      </c>
      <c r="J24" s="22">
        <v>0</v>
      </c>
      <c r="K24" s="22">
        <v>0</v>
      </c>
      <c r="L24" s="22">
        <v>0</v>
      </c>
      <c r="M24" s="22">
        <v>1</v>
      </c>
      <c r="N24" s="22">
        <v>0</v>
      </c>
      <c r="O24" s="23">
        <v>0</v>
      </c>
      <c r="P24" s="23">
        <v>0</v>
      </c>
      <c r="Q24" s="23">
        <v>0</v>
      </c>
      <c r="R24" s="19">
        <f t="shared" si="0"/>
        <v>28</v>
      </c>
    </row>
    <row r="25" spans="1:18" x14ac:dyDescent="0.25">
      <c r="A25" s="19">
        <v>21</v>
      </c>
      <c r="B25" s="17">
        <v>19</v>
      </c>
      <c r="C25" s="17" t="s">
        <v>15</v>
      </c>
      <c r="D25" s="20">
        <v>21</v>
      </c>
      <c r="E25" s="20">
        <v>0</v>
      </c>
      <c r="F25" s="21">
        <v>11</v>
      </c>
      <c r="G25" s="21">
        <v>22</v>
      </c>
      <c r="H25" s="22">
        <v>10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3">
        <v>0</v>
      </c>
      <c r="P25" s="23">
        <v>0</v>
      </c>
      <c r="Q25" s="23">
        <v>0</v>
      </c>
      <c r="R25" s="19">
        <f t="shared" si="0"/>
        <v>21</v>
      </c>
    </row>
    <row r="26" spans="1:18" x14ac:dyDescent="0.25">
      <c r="A26" s="19">
        <v>22</v>
      </c>
      <c r="B26" s="17">
        <v>20</v>
      </c>
      <c r="C26" s="17" t="s">
        <v>15</v>
      </c>
      <c r="D26" s="20">
        <v>35</v>
      </c>
      <c r="E26" s="20">
        <v>2</v>
      </c>
      <c r="F26" s="21">
        <v>11</v>
      </c>
      <c r="G26" s="21">
        <v>33</v>
      </c>
      <c r="H26" s="22">
        <v>12</v>
      </c>
      <c r="I26" s="22">
        <v>0</v>
      </c>
      <c r="J26" s="22">
        <v>5</v>
      </c>
      <c r="K26" s="22">
        <v>7</v>
      </c>
      <c r="L26" s="22">
        <v>0</v>
      </c>
      <c r="M26" s="22">
        <v>0</v>
      </c>
      <c r="N26" s="22">
        <v>0</v>
      </c>
      <c r="O26" s="23">
        <v>0</v>
      </c>
      <c r="P26" s="23">
        <v>0</v>
      </c>
      <c r="Q26" s="23">
        <v>0</v>
      </c>
      <c r="R26" s="19">
        <f t="shared" si="0"/>
        <v>37</v>
      </c>
    </row>
    <row r="27" spans="1:18" x14ac:dyDescent="0.25">
      <c r="A27" s="19">
        <v>23</v>
      </c>
      <c r="B27" s="17">
        <v>19</v>
      </c>
      <c r="C27" s="17" t="s">
        <v>1</v>
      </c>
      <c r="D27" s="20">
        <v>21</v>
      </c>
      <c r="E27" s="20">
        <v>0</v>
      </c>
      <c r="F27" s="21">
        <v>6</v>
      </c>
      <c r="G27" s="21">
        <v>18</v>
      </c>
      <c r="H27" s="22">
        <v>5</v>
      </c>
      <c r="I27" s="22">
        <v>10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3">
        <v>0</v>
      </c>
      <c r="P27" s="23">
        <v>0</v>
      </c>
      <c r="Q27" s="23">
        <v>0</v>
      </c>
      <c r="R27" s="19">
        <f t="shared" si="0"/>
        <v>21</v>
      </c>
    </row>
    <row r="28" spans="1:18" x14ac:dyDescent="0.25">
      <c r="A28" s="19">
        <v>24</v>
      </c>
      <c r="B28" s="17">
        <v>19</v>
      </c>
      <c r="C28" s="17" t="s">
        <v>1</v>
      </c>
      <c r="D28" s="20">
        <v>10</v>
      </c>
      <c r="E28" s="20">
        <v>0</v>
      </c>
      <c r="F28" s="21">
        <v>10</v>
      </c>
      <c r="G28" s="21">
        <v>24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3">
        <v>0</v>
      </c>
      <c r="P28" s="23">
        <v>0</v>
      </c>
      <c r="Q28" s="23">
        <v>0</v>
      </c>
      <c r="R28" s="19">
        <f t="shared" si="0"/>
        <v>10</v>
      </c>
    </row>
    <row r="29" spans="1:18" x14ac:dyDescent="0.25">
      <c r="A29" s="19">
        <v>25</v>
      </c>
      <c r="B29" s="17">
        <v>51</v>
      </c>
      <c r="C29" s="17" t="s">
        <v>1</v>
      </c>
      <c r="D29" s="20">
        <v>14</v>
      </c>
      <c r="E29" s="20">
        <v>2</v>
      </c>
      <c r="F29" s="21">
        <v>14</v>
      </c>
      <c r="G29" s="21">
        <v>21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3">
        <v>2</v>
      </c>
      <c r="P29" s="23">
        <v>0</v>
      </c>
      <c r="Q29" s="23">
        <v>0</v>
      </c>
      <c r="R29" s="19">
        <f t="shared" si="0"/>
        <v>16</v>
      </c>
    </row>
    <row r="30" spans="1:18" x14ac:dyDescent="0.25">
      <c r="A30" s="19">
        <v>26</v>
      </c>
      <c r="B30" s="17">
        <v>19</v>
      </c>
      <c r="C30" s="17" t="s">
        <v>15</v>
      </c>
      <c r="D30" s="20">
        <v>35</v>
      </c>
      <c r="E30" s="20">
        <v>1</v>
      </c>
      <c r="F30" s="21">
        <v>14</v>
      </c>
      <c r="G30" s="21">
        <v>28</v>
      </c>
      <c r="H30" s="22">
        <v>7</v>
      </c>
      <c r="I30" s="22">
        <v>0</v>
      </c>
      <c r="J30" s="22">
        <v>7</v>
      </c>
      <c r="K30" s="22">
        <v>0</v>
      </c>
      <c r="L30" s="22">
        <v>0</v>
      </c>
      <c r="M30" s="22">
        <v>7</v>
      </c>
      <c r="N30" s="22">
        <v>0</v>
      </c>
      <c r="O30" s="23">
        <v>0</v>
      </c>
      <c r="P30" s="23">
        <v>1</v>
      </c>
      <c r="Q30" s="23">
        <v>0</v>
      </c>
      <c r="R30" s="19">
        <f t="shared" si="0"/>
        <v>36</v>
      </c>
    </row>
    <row r="31" spans="1:18" x14ac:dyDescent="0.25">
      <c r="A31" s="19">
        <v>27</v>
      </c>
      <c r="B31" s="17">
        <v>17</v>
      </c>
      <c r="C31" s="19" t="s">
        <v>15</v>
      </c>
      <c r="D31" s="20">
        <v>49</v>
      </c>
      <c r="E31" s="20">
        <v>0</v>
      </c>
      <c r="F31" s="21">
        <v>21</v>
      </c>
      <c r="G31" s="21">
        <v>42</v>
      </c>
      <c r="H31" s="22">
        <v>0</v>
      </c>
      <c r="I31" s="22">
        <v>14</v>
      </c>
      <c r="J31" s="22">
        <v>0</v>
      </c>
      <c r="K31" s="22">
        <v>7</v>
      </c>
      <c r="L31" s="22">
        <v>7</v>
      </c>
      <c r="M31" s="22">
        <v>0</v>
      </c>
      <c r="N31" s="22">
        <v>0</v>
      </c>
      <c r="O31" s="23">
        <v>0</v>
      </c>
      <c r="P31" s="23">
        <v>0</v>
      </c>
      <c r="Q31" s="23">
        <v>0</v>
      </c>
      <c r="R31" s="19">
        <f t="shared" si="0"/>
        <v>49</v>
      </c>
    </row>
    <row r="32" spans="1:18" x14ac:dyDescent="0.25">
      <c r="A32" s="19">
        <v>28</v>
      </c>
      <c r="B32" s="17">
        <v>22</v>
      </c>
      <c r="C32" s="19" t="s">
        <v>15</v>
      </c>
      <c r="D32" s="20">
        <v>14</v>
      </c>
      <c r="E32" s="20">
        <v>0</v>
      </c>
      <c r="F32" s="21">
        <v>7</v>
      </c>
      <c r="G32" s="21">
        <v>21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7</v>
      </c>
      <c r="O32" s="23">
        <v>0</v>
      </c>
      <c r="P32" s="23">
        <v>0</v>
      </c>
      <c r="Q32" s="23">
        <v>0</v>
      </c>
      <c r="R32" s="19">
        <f t="shared" si="0"/>
        <v>14</v>
      </c>
    </row>
    <row r="33" spans="1:18" x14ac:dyDescent="0.25">
      <c r="A33" s="19">
        <v>29</v>
      </c>
      <c r="B33" s="17">
        <v>34</v>
      </c>
      <c r="C33" s="19" t="s">
        <v>15</v>
      </c>
      <c r="D33" s="20">
        <v>49</v>
      </c>
      <c r="E33" s="20">
        <v>0</v>
      </c>
      <c r="F33" s="21">
        <v>28</v>
      </c>
      <c r="G33" s="21">
        <v>35</v>
      </c>
      <c r="H33" s="22">
        <v>21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3">
        <v>0</v>
      </c>
      <c r="P33" s="23">
        <v>0</v>
      </c>
      <c r="Q33" s="23">
        <v>0</v>
      </c>
      <c r="R33" s="19">
        <f t="shared" si="0"/>
        <v>49</v>
      </c>
    </row>
    <row r="34" spans="1:18" x14ac:dyDescent="0.25">
      <c r="A34" s="19">
        <v>30</v>
      </c>
      <c r="B34" s="17">
        <v>20</v>
      </c>
      <c r="C34" s="19" t="s">
        <v>1</v>
      </c>
      <c r="D34" s="20">
        <v>49</v>
      </c>
      <c r="E34" s="20">
        <v>0</v>
      </c>
      <c r="F34" s="21">
        <v>28</v>
      </c>
      <c r="G34" s="21">
        <v>42</v>
      </c>
      <c r="H34" s="22">
        <v>7</v>
      </c>
      <c r="I34" s="22">
        <v>0</v>
      </c>
      <c r="J34" s="22">
        <v>0</v>
      </c>
      <c r="K34" s="22">
        <v>0</v>
      </c>
      <c r="L34" s="22">
        <v>0</v>
      </c>
      <c r="M34" s="22">
        <v>14</v>
      </c>
      <c r="N34" s="22">
        <v>0</v>
      </c>
      <c r="O34" s="23">
        <v>0</v>
      </c>
      <c r="P34" s="23">
        <v>0</v>
      </c>
      <c r="Q34" s="23">
        <v>0</v>
      </c>
      <c r="R34" s="19">
        <f t="shared" si="0"/>
        <v>49</v>
      </c>
    </row>
    <row r="35" spans="1:18" x14ac:dyDescent="0.25">
      <c r="A35" s="19">
        <v>31</v>
      </c>
      <c r="B35" s="17">
        <v>28</v>
      </c>
      <c r="C35" s="19" t="s">
        <v>15</v>
      </c>
      <c r="D35" s="20">
        <v>42</v>
      </c>
      <c r="E35" s="20">
        <v>0</v>
      </c>
      <c r="F35" s="21">
        <v>28</v>
      </c>
      <c r="G35" s="21">
        <v>42</v>
      </c>
      <c r="H35" s="22">
        <v>7</v>
      </c>
      <c r="I35" s="22">
        <v>0</v>
      </c>
      <c r="J35" s="22">
        <v>0</v>
      </c>
      <c r="K35" s="22">
        <v>7</v>
      </c>
      <c r="L35" s="22">
        <v>0</v>
      </c>
      <c r="M35" s="22">
        <v>0</v>
      </c>
      <c r="N35" s="22">
        <v>0</v>
      </c>
      <c r="O35" s="23">
        <v>0</v>
      </c>
      <c r="P35" s="23">
        <v>0</v>
      </c>
      <c r="Q35" s="23">
        <v>0</v>
      </c>
      <c r="R35" s="19">
        <f t="shared" si="0"/>
        <v>42</v>
      </c>
    </row>
    <row r="36" spans="1:18" x14ac:dyDescent="0.25">
      <c r="A36" s="19">
        <v>32</v>
      </c>
      <c r="B36" s="17">
        <v>19</v>
      </c>
      <c r="C36" s="19" t="s">
        <v>15</v>
      </c>
      <c r="D36" s="20">
        <v>49</v>
      </c>
      <c r="E36" s="20">
        <v>0</v>
      </c>
      <c r="F36" s="21">
        <v>0</v>
      </c>
      <c r="G36" s="21">
        <v>0</v>
      </c>
      <c r="H36" s="22">
        <v>21</v>
      </c>
      <c r="I36" s="22">
        <v>28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3">
        <v>0</v>
      </c>
      <c r="P36" s="23">
        <v>0</v>
      </c>
      <c r="Q36" s="23">
        <v>0</v>
      </c>
      <c r="R36" s="19">
        <f t="shared" si="0"/>
        <v>49</v>
      </c>
    </row>
    <row r="37" spans="1:18" x14ac:dyDescent="0.25">
      <c r="A37" s="19">
        <v>33</v>
      </c>
      <c r="B37" s="17">
        <v>20</v>
      </c>
      <c r="C37" s="19" t="s">
        <v>15</v>
      </c>
      <c r="D37" s="20">
        <v>49</v>
      </c>
      <c r="E37" s="20">
        <v>0</v>
      </c>
      <c r="F37" s="21">
        <v>14</v>
      </c>
      <c r="G37" s="21">
        <v>28</v>
      </c>
      <c r="H37" s="22">
        <v>28</v>
      </c>
      <c r="I37" s="22">
        <v>0</v>
      </c>
      <c r="J37" s="22">
        <v>0</v>
      </c>
      <c r="K37" s="22">
        <v>0</v>
      </c>
      <c r="L37" s="22">
        <v>0</v>
      </c>
      <c r="M37" s="22">
        <v>7</v>
      </c>
      <c r="N37" s="22">
        <v>0</v>
      </c>
      <c r="O37" s="23">
        <v>0</v>
      </c>
      <c r="P37" s="23">
        <v>0</v>
      </c>
      <c r="Q37" s="23">
        <v>0</v>
      </c>
      <c r="R37" s="19">
        <f t="shared" si="0"/>
        <v>49</v>
      </c>
    </row>
    <row r="38" spans="1:18" x14ac:dyDescent="0.25">
      <c r="A38" s="19">
        <v>34</v>
      </c>
      <c r="B38" s="17">
        <v>27</v>
      </c>
      <c r="C38" s="19" t="s">
        <v>15</v>
      </c>
      <c r="D38" s="20">
        <v>49</v>
      </c>
      <c r="E38" s="20">
        <v>2</v>
      </c>
      <c r="F38" s="21">
        <v>28</v>
      </c>
      <c r="G38" s="21">
        <v>42</v>
      </c>
      <c r="H38" s="22">
        <v>14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7</v>
      </c>
      <c r="O38" s="23">
        <v>0</v>
      </c>
      <c r="P38" s="23">
        <v>1</v>
      </c>
      <c r="Q38" s="23">
        <v>0</v>
      </c>
      <c r="R38" s="19">
        <f t="shared" si="0"/>
        <v>51</v>
      </c>
    </row>
    <row r="39" spans="1:18" x14ac:dyDescent="0.25">
      <c r="A39" s="19">
        <v>35</v>
      </c>
      <c r="B39" s="17">
        <v>49</v>
      </c>
      <c r="C39" s="19" t="s">
        <v>15</v>
      </c>
      <c r="D39" s="20">
        <v>49</v>
      </c>
      <c r="E39" s="20">
        <v>0</v>
      </c>
      <c r="F39" s="21">
        <v>42</v>
      </c>
      <c r="G39" s="21">
        <v>56</v>
      </c>
      <c r="H39" s="22">
        <v>7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3">
        <v>0</v>
      </c>
      <c r="P39" s="23">
        <v>0</v>
      </c>
      <c r="Q39" s="23">
        <v>0</v>
      </c>
      <c r="R39" s="19">
        <f t="shared" si="0"/>
        <v>49</v>
      </c>
    </row>
    <row r="40" spans="1:18" x14ac:dyDescent="0.25">
      <c r="A40" s="19">
        <v>36</v>
      </c>
      <c r="B40" s="17">
        <v>23</v>
      </c>
      <c r="C40" s="19" t="s">
        <v>1</v>
      </c>
      <c r="D40" s="20">
        <v>28</v>
      </c>
      <c r="E40" s="20">
        <v>0</v>
      </c>
      <c r="F40" s="21">
        <v>14</v>
      </c>
      <c r="G40" s="21">
        <v>28</v>
      </c>
      <c r="H40" s="22">
        <v>7</v>
      </c>
      <c r="I40" s="22">
        <v>0</v>
      </c>
      <c r="J40" s="22">
        <v>0</v>
      </c>
      <c r="K40" s="22">
        <v>0</v>
      </c>
      <c r="L40" s="22">
        <v>7</v>
      </c>
      <c r="M40" s="22">
        <v>0</v>
      </c>
      <c r="N40" s="22">
        <v>0</v>
      </c>
      <c r="O40" s="23">
        <v>0</v>
      </c>
      <c r="P40" s="23">
        <v>0</v>
      </c>
      <c r="Q40" s="23">
        <v>0</v>
      </c>
      <c r="R40" s="19">
        <f t="shared" si="0"/>
        <v>28</v>
      </c>
    </row>
    <row r="41" spans="1:18" x14ac:dyDescent="0.25">
      <c r="A41" s="19">
        <v>37</v>
      </c>
      <c r="B41" s="17">
        <v>25</v>
      </c>
      <c r="C41" s="19" t="s">
        <v>15</v>
      </c>
      <c r="D41" s="20">
        <v>42</v>
      </c>
      <c r="E41" s="20">
        <v>0</v>
      </c>
      <c r="F41" s="21">
        <v>21</v>
      </c>
      <c r="G41" s="21">
        <v>28</v>
      </c>
      <c r="H41" s="22">
        <v>7</v>
      </c>
      <c r="I41" s="22">
        <v>0</v>
      </c>
      <c r="J41" s="22">
        <v>0</v>
      </c>
      <c r="K41" s="22">
        <v>0</v>
      </c>
      <c r="L41" s="22">
        <v>0</v>
      </c>
      <c r="M41" s="22">
        <v>14</v>
      </c>
      <c r="N41" s="22">
        <v>0</v>
      </c>
      <c r="O41" s="23">
        <v>0</v>
      </c>
      <c r="P41" s="23">
        <v>0</v>
      </c>
      <c r="Q41" s="23">
        <v>0</v>
      </c>
      <c r="R41" s="19">
        <f t="shared" si="0"/>
        <v>42</v>
      </c>
    </row>
    <row r="42" spans="1:18" x14ac:dyDescent="0.25">
      <c r="A42" s="19">
        <v>38</v>
      </c>
      <c r="B42" s="17">
        <v>20</v>
      </c>
      <c r="C42" s="19" t="s">
        <v>15</v>
      </c>
      <c r="D42" s="20">
        <v>56</v>
      </c>
      <c r="E42" s="20">
        <v>0</v>
      </c>
      <c r="F42" s="21">
        <v>63</v>
      </c>
      <c r="G42" s="21">
        <v>77</v>
      </c>
      <c r="H42" s="22">
        <v>7</v>
      </c>
      <c r="I42" s="22">
        <v>0</v>
      </c>
      <c r="J42" s="22">
        <v>0</v>
      </c>
      <c r="K42" s="22">
        <v>0</v>
      </c>
      <c r="L42" s="22">
        <v>0</v>
      </c>
      <c r="M42" s="22">
        <v>7</v>
      </c>
      <c r="N42" s="22">
        <v>0</v>
      </c>
      <c r="O42" s="23">
        <v>0</v>
      </c>
      <c r="P42" s="23">
        <v>0</v>
      </c>
      <c r="Q42" s="23">
        <v>0</v>
      </c>
      <c r="R42" s="19">
        <f t="shared" si="0"/>
        <v>56</v>
      </c>
    </row>
    <row r="43" spans="1:18" x14ac:dyDescent="0.25">
      <c r="A43" s="19">
        <v>39</v>
      </c>
      <c r="B43" s="17">
        <v>18</v>
      </c>
      <c r="C43" s="19" t="s">
        <v>15</v>
      </c>
      <c r="D43" s="20">
        <v>49</v>
      </c>
      <c r="E43" s="20">
        <v>0</v>
      </c>
      <c r="F43" s="21">
        <v>35</v>
      </c>
      <c r="G43" s="21">
        <v>42</v>
      </c>
      <c r="H43" s="22">
        <v>7</v>
      </c>
      <c r="I43" s="22">
        <v>7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3">
        <v>0</v>
      </c>
      <c r="P43" s="23">
        <v>0</v>
      </c>
      <c r="Q43" s="23">
        <v>0</v>
      </c>
      <c r="R43" s="19">
        <f t="shared" si="0"/>
        <v>49</v>
      </c>
    </row>
    <row r="44" spans="1:18" x14ac:dyDescent="0.25">
      <c r="A44" s="19">
        <v>40</v>
      </c>
      <c r="B44" s="17">
        <v>24</v>
      </c>
      <c r="C44" s="19" t="s">
        <v>1</v>
      </c>
      <c r="D44" s="20">
        <v>35</v>
      </c>
      <c r="E44" s="20">
        <v>0</v>
      </c>
      <c r="F44" s="21">
        <v>21</v>
      </c>
      <c r="G44" s="21">
        <v>35</v>
      </c>
      <c r="H44" s="22">
        <v>7</v>
      </c>
      <c r="I44" s="22">
        <v>0</v>
      </c>
      <c r="J44" s="22">
        <v>0</v>
      </c>
      <c r="K44" s="22">
        <v>0</v>
      </c>
      <c r="L44" s="22">
        <v>0</v>
      </c>
      <c r="M44" s="22">
        <v>7</v>
      </c>
      <c r="N44" s="22">
        <v>0</v>
      </c>
      <c r="O44" s="23">
        <v>0</v>
      </c>
      <c r="P44" s="23">
        <v>0</v>
      </c>
      <c r="Q44" s="23">
        <v>0</v>
      </c>
      <c r="R44" s="19">
        <f t="shared" si="0"/>
        <v>35</v>
      </c>
    </row>
    <row r="45" spans="1:18" x14ac:dyDescent="0.25">
      <c r="A45" s="19">
        <v>41</v>
      </c>
      <c r="B45" s="17">
        <v>29</v>
      </c>
      <c r="C45" s="19" t="s">
        <v>1</v>
      </c>
      <c r="D45" s="20">
        <v>56</v>
      </c>
      <c r="E45" s="20">
        <v>0</v>
      </c>
      <c r="F45" s="21">
        <v>28</v>
      </c>
      <c r="G45" s="21">
        <v>42</v>
      </c>
      <c r="H45" s="22">
        <v>21</v>
      </c>
      <c r="I45" s="22">
        <v>7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3">
        <v>0</v>
      </c>
      <c r="P45" s="23">
        <v>0</v>
      </c>
      <c r="Q45" s="23">
        <v>0</v>
      </c>
      <c r="R45" s="19">
        <f t="shared" si="0"/>
        <v>56</v>
      </c>
    </row>
    <row r="46" spans="1:18" x14ac:dyDescent="0.25">
      <c r="A46" s="19">
        <v>42</v>
      </c>
      <c r="B46" s="17">
        <v>18</v>
      </c>
      <c r="C46" s="19" t="s">
        <v>1</v>
      </c>
      <c r="D46" s="20">
        <v>77</v>
      </c>
      <c r="E46" s="20">
        <v>0</v>
      </c>
      <c r="F46" s="21">
        <v>49</v>
      </c>
      <c r="G46" s="21">
        <v>70</v>
      </c>
      <c r="H46" s="22">
        <v>21</v>
      </c>
      <c r="I46" s="22">
        <v>7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3">
        <v>0</v>
      </c>
      <c r="P46" s="23">
        <v>0</v>
      </c>
      <c r="Q46" s="23">
        <v>0</v>
      </c>
      <c r="R46" s="19">
        <f t="shared" si="0"/>
        <v>77</v>
      </c>
    </row>
    <row r="47" spans="1:18" x14ac:dyDescent="0.25">
      <c r="A47" s="19">
        <v>43</v>
      </c>
      <c r="B47" s="17">
        <v>18</v>
      </c>
      <c r="C47" s="19" t="s">
        <v>15</v>
      </c>
      <c r="D47" s="20">
        <v>70</v>
      </c>
      <c r="E47" s="20">
        <v>0</v>
      </c>
      <c r="F47" s="21">
        <v>56</v>
      </c>
      <c r="G47" s="21">
        <v>77</v>
      </c>
      <c r="H47" s="22">
        <v>7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7</v>
      </c>
      <c r="O47" s="23">
        <v>0</v>
      </c>
      <c r="P47" s="23">
        <v>0</v>
      </c>
      <c r="Q47" s="23">
        <v>0</v>
      </c>
      <c r="R47" s="19">
        <f t="shared" si="0"/>
        <v>70</v>
      </c>
    </row>
    <row r="48" spans="1:18" x14ac:dyDescent="0.25">
      <c r="A48" s="19">
        <v>44</v>
      </c>
      <c r="B48" s="17">
        <v>28</v>
      </c>
      <c r="C48" s="19" t="s">
        <v>1</v>
      </c>
      <c r="D48" s="20">
        <v>35</v>
      </c>
      <c r="E48" s="20">
        <v>0</v>
      </c>
      <c r="F48" s="21">
        <v>14</v>
      </c>
      <c r="G48" s="21">
        <v>49</v>
      </c>
      <c r="H48" s="22">
        <v>21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3">
        <v>0</v>
      </c>
      <c r="P48" s="23">
        <v>0</v>
      </c>
      <c r="Q48" s="23">
        <v>0</v>
      </c>
      <c r="R48" s="19">
        <f t="shared" si="0"/>
        <v>35</v>
      </c>
    </row>
    <row r="49" spans="1:18" x14ac:dyDescent="0.25">
      <c r="A49" s="19">
        <v>45</v>
      </c>
      <c r="B49" s="17">
        <v>25</v>
      </c>
      <c r="C49" s="19" t="s">
        <v>1</v>
      </c>
      <c r="D49" s="20">
        <v>105</v>
      </c>
      <c r="E49" s="20">
        <v>4</v>
      </c>
      <c r="F49" s="21">
        <v>35</v>
      </c>
      <c r="G49" s="21">
        <v>49</v>
      </c>
      <c r="H49" s="22">
        <v>0</v>
      </c>
      <c r="I49" s="22">
        <v>70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3">
        <v>0</v>
      </c>
      <c r="P49" s="23">
        <v>2</v>
      </c>
      <c r="Q49" s="23">
        <v>0</v>
      </c>
      <c r="R49" s="19">
        <f t="shared" si="0"/>
        <v>109</v>
      </c>
    </row>
    <row r="50" spans="1:18" x14ac:dyDescent="0.25">
      <c r="A50" s="19">
        <v>46</v>
      </c>
      <c r="B50" s="17">
        <v>24</v>
      </c>
      <c r="C50" s="19" t="s">
        <v>15</v>
      </c>
      <c r="D50" s="20">
        <v>42</v>
      </c>
      <c r="E50" s="25">
        <v>3.8460000000000001E-2</v>
      </c>
      <c r="F50" s="21">
        <v>21</v>
      </c>
      <c r="G50" s="21">
        <v>42</v>
      </c>
      <c r="H50" s="22">
        <v>0</v>
      </c>
      <c r="I50" s="22">
        <v>0</v>
      </c>
      <c r="J50" s="22">
        <v>1</v>
      </c>
      <c r="K50" s="22">
        <v>0</v>
      </c>
      <c r="L50" s="22">
        <v>0</v>
      </c>
      <c r="M50" s="22">
        <v>2</v>
      </c>
      <c r="N50" s="22">
        <v>0</v>
      </c>
      <c r="O50" s="23">
        <v>0</v>
      </c>
      <c r="P50" s="23">
        <v>0</v>
      </c>
      <c r="Q50" s="23">
        <v>0</v>
      </c>
      <c r="R50" s="26">
        <f t="shared" si="0"/>
        <v>42.038460000000001</v>
      </c>
    </row>
    <row r="51" spans="1:18" x14ac:dyDescent="0.25">
      <c r="A51" s="19">
        <v>47</v>
      </c>
      <c r="B51" s="17">
        <v>30</v>
      </c>
      <c r="C51" s="19" t="s">
        <v>15</v>
      </c>
      <c r="D51" s="20">
        <v>35</v>
      </c>
      <c r="E51" s="20">
        <v>1</v>
      </c>
      <c r="F51" s="21">
        <v>14</v>
      </c>
      <c r="G51" s="21">
        <v>28</v>
      </c>
      <c r="H51" s="22">
        <v>21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3">
        <v>0</v>
      </c>
      <c r="P51" s="23">
        <v>1</v>
      </c>
      <c r="Q51" s="23">
        <v>0</v>
      </c>
      <c r="R51" s="19">
        <f t="shared" si="0"/>
        <v>36</v>
      </c>
    </row>
    <row r="52" spans="1:18" x14ac:dyDescent="0.25">
      <c r="A52" s="19">
        <v>48</v>
      </c>
      <c r="B52" s="17">
        <v>24</v>
      </c>
      <c r="C52" s="19" t="s">
        <v>15</v>
      </c>
      <c r="D52" s="20">
        <v>42</v>
      </c>
      <c r="E52" s="20">
        <v>0</v>
      </c>
      <c r="F52" s="21">
        <v>7</v>
      </c>
      <c r="G52" s="21">
        <v>21</v>
      </c>
      <c r="H52" s="22">
        <v>21</v>
      </c>
      <c r="I52" s="22">
        <v>7</v>
      </c>
      <c r="J52" s="22">
        <v>0</v>
      </c>
      <c r="K52" s="22">
        <v>0</v>
      </c>
      <c r="L52" s="22">
        <v>0</v>
      </c>
      <c r="M52" s="22">
        <v>1</v>
      </c>
      <c r="N52" s="22">
        <v>0</v>
      </c>
      <c r="O52" s="23">
        <v>0</v>
      </c>
      <c r="P52" s="23">
        <v>0</v>
      </c>
      <c r="Q52" s="23">
        <v>0</v>
      </c>
      <c r="R52" s="19">
        <f t="shared" si="0"/>
        <v>42</v>
      </c>
    </row>
    <row r="53" spans="1:18" x14ac:dyDescent="0.25">
      <c r="A53" s="19">
        <v>49</v>
      </c>
      <c r="B53" s="17">
        <v>55</v>
      </c>
      <c r="C53" s="19" t="s">
        <v>15</v>
      </c>
      <c r="D53" s="20">
        <v>56</v>
      </c>
      <c r="E53" s="20">
        <v>0</v>
      </c>
      <c r="F53" s="21">
        <v>7</v>
      </c>
      <c r="G53" s="21">
        <v>21</v>
      </c>
      <c r="H53" s="22">
        <v>28</v>
      </c>
      <c r="I53" s="22">
        <v>0</v>
      </c>
      <c r="J53" s="22">
        <v>0</v>
      </c>
      <c r="K53" s="22">
        <v>0</v>
      </c>
      <c r="L53" s="22">
        <v>0</v>
      </c>
      <c r="M53" s="22">
        <v>1</v>
      </c>
      <c r="N53" s="22">
        <v>0</v>
      </c>
      <c r="O53" s="23">
        <v>0</v>
      </c>
      <c r="P53" s="23">
        <v>0</v>
      </c>
      <c r="Q53" s="23">
        <v>0</v>
      </c>
      <c r="R53" s="19">
        <f t="shared" si="0"/>
        <v>56</v>
      </c>
    </row>
    <row r="54" spans="1:18" x14ac:dyDescent="0.25">
      <c r="A54" s="19">
        <v>50</v>
      </c>
      <c r="B54" s="17">
        <v>21</v>
      </c>
      <c r="C54" s="19" t="s">
        <v>1</v>
      </c>
      <c r="D54" s="20">
        <v>63</v>
      </c>
      <c r="E54" s="20">
        <v>0</v>
      </c>
      <c r="F54" s="21">
        <v>28</v>
      </c>
      <c r="G54" s="21">
        <v>42</v>
      </c>
      <c r="H54" s="22">
        <v>28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7</v>
      </c>
      <c r="O54" s="23">
        <v>0</v>
      </c>
      <c r="P54" s="23">
        <v>0</v>
      </c>
      <c r="Q54" s="23">
        <v>0</v>
      </c>
      <c r="R54" s="19">
        <f t="shared" si="0"/>
        <v>63</v>
      </c>
    </row>
    <row r="55" spans="1:18" x14ac:dyDescent="0.25">
      <c r="A55" s="19">
        <v>51</v>
      </c>
      <c r="B55" s="19">
        <v>21</v>
      </c>
      <c r="C55" s="19" t="s">
        <v>1</v>
      </c>
      <c r="D55" s="20">
        <v>9</v>
      </c>
      <c r="E55" s="20">
        <v>0</v>
      </c>
      <c r="F55" s="21">
        <v>4</v>
      </c>
      <c r="G55" s="21">
        <v>8</v>
      </c>
      <c r="H55" s="22">
        <v>3</v>
      </c>
      <c r="I55" s="22">
        <v>0</v>
      </c>
      <c r="J55" s="22">
        <v>1</v>
      </c>
      <c r="K55" s="22">
        <v>0</v>
      </c>
      <c r="L55" s="22">
        <v>0</v>
      </c>
      <c r="M55" s="22">
        <v>0</v>
      </c>
      <c r="N55" s="22">
        <v>1</v>
      </c>
      <c r="O55" s="23">
        <v>0</v>
      </c>
      <c r="P55" s="23">
        <v>0</v>
      </c>
      <c r="Q55" s="23">
        <v>0</v>
      </c>
      <c r="R55" s="19">
        <f>D55+E55</f>
        <v>9</v>
      </c>
    </row>
    <row r="56" spans="1:18" x14ac:dyDescent="0.25">
      <c r="A56" s="19">
        <v>52</v>
      </c>
      <c r="B56" s="19">
        <v>17</v>
      </c>
      <c r="C56" s="19" t="s">
        <v>15</v>
      </c>
      <c r="D56" s="20">
        <v>20</v>
      </c>
      <c r="E56" s="20">
        <v>0</v>
      </c>
      <c r="F56" s="21">
        <v>4</v>
      </c>
      <c r="G56" s="21">
        <v>12</v>
      </c>
      <c r="H56" s="22">
        <v>4</v>
      </c>
      <c r="I56" s="22">
        <v>1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3">
        <v>0</v>
      </c>
      <c r="P56" s="23">
        <v>0</v>
      </c>
      <c r="Q56" s="23">
        <v>0</v>
      </c>
      <c r="R56" s="19">
        <f t="shared" ref="R56:R79" si="1">D56+E56</f>
        <v>20</v>
      </c>
    </row>
    <row r="57" spans="1:18" x14ac:dyDescent="0.25">
      <c r="A57" s="19">
        <v>53</v>
      </c>
      <c r="B57" s="19">
        <v>22</v>
      </c>
      <c r="C57" s="19" t="s">
        <v>1</v>
      </c>
      <c r="D57" s="20">
        <v>14</v>
      </c>
      <c r="E57" s="20">
        <v>4</v>
      </c>
      <c r="F57" s="21">
        <v>9</v>
      </c>
      <c r="G57" s="21">
        <v>23</v>
      </c>
      <c r="H57" s="22">
        <v>5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3">
        <v>2</v>
      </c>
      <c r="P57" s="23">
        <v>0</v>
      </c>
      <c r="Q57" s="23">
        <v>0</v>
      </c>
      <c r="R57" s="19">
        <f t="shared" si="1"/>
        <v>18</v>
      </c>
    </row>
    <row r="58" spans="1:18" x14ac:dyDescent="0.25">
      <c r="A58" s="19">
        <v>54</v>
      </c>
      <c r="B58" s="19">
        <v>18</v>
      </c>
      <c r="C58" s="19" t="s">
        <v>1</v>
      </c>
      <c r="D58" s="20">
        <v>10</v>
      </c>
      <c r="E58" s="20">
        <v>0</v>
      </c>
      <c r="F58" s="21">
        <v>2</v>
      </c>
      <c r="G58" s="21">
        <v>6</v>
      </c>
      <c r="H58" s="22">
        <v>0</v>
      </c>
      <c r="I58" s="22">
        <v>5</v>
      </c>
      <c r="J58" s="22">
        <v>0</v>
      </c>
      <c r="K58" s="22">
        <v>4</v>
      </c>
      <c r="L58" s="22">
        <v>0</v>
      </c>
      <c r="M58" s="22">
        <v>0</v>
      </c>
      <c r="N58" s="22">
        <v>0</v>
      </c>
      <c r="O58" s="23">
        <v>0</v>
      </c>
      <c r="P58" s="23">
        <v>0</v>
      </c>
      <c r="Q58" s="23">
        <v>0</v>
      </c>
      <c r="R58" s="19">
        <f t="shared" si="1"/>
        <v>10</v>
      </c>
    </row>
    <row r="59" spans="1:18" x14ac:dyDescent="0.25">
      <c r="A59" s="19">
        <v>55</v>
      </c>
      <c r="B59" s="19">
        <v>20</v>
      </c>
      <c r="C59" s="19" t="s">
        <v>1</v>
      </c>
      <c r="D59" s="20">
        <v>50</v>
      </c>
      <c r="E59" s="20">
        <v>0</v>
      </c>
      <c r="F59" s="21">
        <v>25</v>
      </c>
      <c r="G59" s="21">
        <v>32</v>
      </c>
      <c r="H59" s="22">
        <v>25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3">
        <v>0</v>
      </c>
      <c r="P59" s="23">
        <v>0</v>
      </c>
      <c r="Q59" s="23">
        <v>0</v>
      </c>
      <c r="R59" s="19">
        <f t="shared" si="1"/>
        <v>50</v>
      </c>
    </row>
    <row r="60" spans="1:18" x14ac:dyDescent="0.25">
      <c r="A60" s="19">
        <v>56</v>
      </c>
      <c r="B60" s="19">
        <v>26</v>
      </c>
      <c r="C60" s="19" t="s">
        <v>1</v>
      </c>
      <c r="D60" s="20">
        <v>60</v>
      </c>
      <c r="E60" s="20">
        <v>40</v>
      </c>
      <c r="F60" s="21">
        <v>35</v>
      </c>
      <c r="G60" s="21">
        <v>42</v>
      </c>
      <c r="H60" s="22">
        <v>25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3">
        <v>10</v>
      </c>
      <c r="P60" s="23">
        <v>0</v>
      </c>
      <c r="Q60" s="23">
        <v>0</v>
      </c>
      <c r="R60" s="19">
        <f t="shared" si="1"/>
        <v>100</v>
      </c>
    </row>
    <row r="61" spans="1:18" x14ac:dyDescent="0.25">
      <c r="A61" s="19">
        <v>57</v>
      </c>
      <c r="B61" s="19">
        <v>19</v>
      </c>
      <c r="C61" s="19" t="s">
        <v>1</v>
      </c>
      <c r="D61" s="20">
        <v>30</v>
      </c>
      <c r="E61" s="20">
        <v>2</v>
      </c>
      <c r="F61" s="21">
        <v>15</v>
      </c>
      <c r="G61" s="21">
        <v>30</v>
      </c>
      <c r="H61" s="22">
        <v>0</v>
      </c>
      <c r="I61" s="22">
        <v>15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3">
        <v>1</v>
      </c>
      <c r="P61" s="23">
        <v>1</v>
      </c>
      <c r="Q61" s="23">
        <v>0</v>
      </c>
      <c r="R61" s="19">
        <f t="shared" si="1"/>
        <v>32</v>
      </c>
    </row>
    <row r="62" spans="1:18" x14ac:dyDescent="0.25">
      <c r="A62" s="19">
        <v>58</v>
      </c>
      <c r="B62" s="19">
        <v>20</v>
      </c>
      <c r="C62" s="19" t="s">
        <v>1</v>
      </c>
      <c r="D62" s="20">
        <v>30</v>
      </c>
      <c r="E62" s="20">
        <v>2</v>
      </c>
      <c r="F62" s="21">
        <v>15</v>
      </c>
      <c r="G62" s="21">
        <v>45</v>
      </c>
      <c r="H62" s="22">
        <v>15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3">
        <v>0</v>
      </c>
      <c r="P62" s="23">
        <v>0</v>
      </c>
      <c r="Q62" s="23">
        <v>0</v>
      </c>
      <c r="R62" s="19">
        <f t="shared" si="1"/>
        <v>32</v>
      </c>
    </row>
    <row r="63" spans="1:18" x14ac:dyDescent="0.25">
      <c r="A63" s="19">
        <v>59</v>
      </c>
      <c r="B63" s="19">
        <v>20</v>
      </c>
      <c r="C63" s="19" t="s">
        <v>1</v>
      </c>
      <c r="D63" s="20">
        <v>30</v>
      </c>
      <c r="E63" s="20">
        <v>4</v>
      </c>
      <c r="F63" s="21">
        <v>8</v>
      </c>
      <c r="G63" s="21">
        <v>16</v>
      </c>
      <c r="H63" s="22">
        <v>12</v>
      </c>
      <c r="I63" s="22">
        <v>6</v>
      </c>
      <c r="J63" s="22">
        <v>0</v>
      </c>
      <c r="K63" s="22">
        <v>0</v>
      </c>
      <c r="L63" s="22">
        <v>0</v>
      </c>
      <c r="M63" s="22">
        <v>0</v>
      </c>
      <c r="N63" s="22">
        <v>4</v>
      </c>
      <c r="O63" s="23">
        <v>1</v>
      </c>
      <c r="P63" s="23">
        <v>0</v>
      </c>
      <c r="Q63" s="23">
        <v>0</v>
      </c>
      <c r="R63" s="19">
        <f t="shared" si="1"/>
        <v>34</v>
      </c>
    </row>
    <row r="64" spans="1:18" x14ac:dyDescent="0.25">
      <c r="A64" s="19">
        <v>60</v>
      </c>
      <c r="B64" s="19">
        <v>19</v>
      </c>
      <c r="C64" s="19" t="s">
        <v>1</v>
      </c>
      <c r="D64" s="20">
        <v>10</v>
      </c>
      <c r="E64" s="20">
        <v>2</v>
      </c>
      <c r="F64" s="21">
        <v>3</v>
      </c>
      <c r="G64" s="21">
        <v>9</v>
      </c>
      <c r="H64" s="22">
        <v>4</v>
      </c>
      <c r="I64" s="22">
        <v>3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3">
        <v>2</v>
      </c>
      <c r="P64" s="23">
        <v>0</v>
      </c>
      <c r="Q64" s="23">
        <v>0</v>
      </c>
      <c r="R64" s="19">
        <f t="shared" si="1"/>
        <v>12</v>
      </c>
    </row>
    <row r="65" spans="1:18" x14ac:dyDescent="0.25">
      <c r="A65" s="19">
        <v>61</v>
      </c>
      <c r="B65" s="19">
        <v>18</v>
      </c>
      <c r="C65" s="19" t="s">
        <v>15</v>
      </c>
      <c r="D65" s="20">
        <v>12</v>
      </c>
      <c r="E65" s="20">
        <v>1</v>
      </c>
      <c r="F65" s="21">
        <v>6</v>
      </c>
      <c r="G65" s="21">
        <v>12</v>
      </c>
      <c r="H65" s="22">
        <v>3</v>
      </c>
      <c r="I65" s="22">
        <v>2</v>
      </c>
      <c r="J65" s="22">
        <v>0</v>
      </c>
      <c r="K65" s="22">
        <v>0</v>
      </c>
      <c r="L65" s="22">
        <v>0</v>
      </c>
      <c r="M65" s="22">
        <v>1</v>
      </c>
      <c r="N65" s="22">
        <v>0</v>
      </c>
      <c r="O65" s="23">
        <v>1</v>
      </c>
      <c r="P65" s="23">
        <v>0</v>
      </c>
      <c r="Q65" s="23">
        <v>0</v>
      </c>
      <c r="R65" s="19">
        <f t="shared" si="1"/>
        <v>13</v>
      </c>
    </row>
    <row r="66" spans="1:18" x14ac:dyDescent="0.25">
      <c r="A66" s="19">
        <v>62</v>
      </c>
      <c r="B66" s="19">
        <v>20</v>
      </c>
      <c r="C66" s="19" t="s">
        <v>1</v>
      </c>
      <c r="D66" s="20">
        <v>14</v>
      </c>
      <c r="E66" s="20">
        <v>0</v>
      </c>
      <c r="F66" s="21">
        <v>14</v>
      </c>
      <c r="G66" s="21">
        <v>21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3">
        <v>0</v>
      </c>
      <c r="P66" s="23">
        <v>0</v>
      </c>
      <c r="Q66" s="23">
        <v>0</v>
      </c>
      <c r="R66" s="19">
        <f t="shared" si="1"/>
        <v>14</v>
      </c>
    </row>
    <row r="67" spans="1:18" x14ac:dyDescent="0.25">
      <c r="A67" s="19">
        <v>63</v>
      </c>
      <c r="B67" s="19">
        <v>23</v>
      </c>
      <c r="C67" s="19" t="s">
        <v>1</v>
      </c>
      <c r="D67" s="20">
        <v>14</v>
      </c>
      <c r="E67" s="20">
        <v>0</v>
      </c>
      <c r="F67" s="21">
        <v>4</v>
      </c>
      <c r="G67" s="21">
        <v>12</v>
      </c>
      <c r="H67" s="22">
        <v>8</v>
      </c>
      <c r="I67" s="22">
        <v>4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3">
        <v>0</v>
      </c>
      <c r="P67" s="23">
        <v>0</v>
      </c>
      <c r="Q67" s="23">
        <v>0</v>
      </c>
      <c r="R67" s="19">
        <f t="shared" si="1"/>
        <v>14</v>
      </c>
    </row>
    <row r="68" spans="1:18" x14ac:dyDescent="0.25">
      <c r="A68" s="19">
        <v>64</v>
      </c>
      <c r="B68" s="19">
        <v>19</v>
      </c>
      <c r="C68" s="19" t="s">
        <v>15</v>
      </c>
      <c r="D68" s="20">
        <v>10</v>
      </c>
      <c r="E68" s="20">
        <v>0</v>
      </c>
      <c r="F68" s="21">
        <v>6</v>
      </c>
      <c r="G68" s="21">
        <v>18</v>
      </c>
      <c r="H68" s="22">
        <v>4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3">
        <v>0</v>
      </c>
      <c r="P68" s="23">
        <v>0</v>
      </c>
      <c r="Q68" s="23">
        <v>0</v>
      </c>
      <c r="R68" s="19">
        <f t="shared" si="1"/>
        <v>10</v>
      </c>
    </row>
    <row r="69" spans="1:18" x14ac:dyDescent="0.25">
      <c r="A69" s="19">
        <v>65</v>
      </c>
      <c r="B69" s="19">
        <v>20</v>
      </c>
      <c r="C69" s="19" t="s">
        <v>1</v>
      </c>
      <c r="D69" s="20">
        <v>14</v>
      </c>
      <c r="E69" s="20">
        <v>0</v>
      </c>
      <c r="F69" s="21">
        <v>6</v>
      </c>
      <c r="G69" s="21">
        <v>12</v>
      </c>
      <c r="H69" s="22">
        <v>6</v>
      </c>
      <c r="I69" s="22">
        <v>0</v>
      </c>
      <c r="J69" s="22">
        <v>0</v>
      </c>
      <c r="K69" s="22">
        <v>2</v>
      </c>
      <c r="L69" s="22">
        <v>0</v>
      </c>
      <c r="M69" s="22">
        <v>0</v>
      </c>
      <c r="N69" s="22">
        <v>0</v>
      </c>
      <c r="O69" s="23">
        <v>0</v>
      </c>
      <c r="P69" s="23">
        <v>0</v>
      </c>
      <c r="Q69" s="23">
        <v>0</v>
      </c>
      <c r="R69" s="19">
        <f t="shared" si="1"/>
        <v>14</v>
      </c>
    </row>
    <row r="70" spans="1:18" x14ac:dyDescent="0.25">
      <c r="A70" s="19">
        <v>66</v>
      </c>
      <c r="B70" s="19">
        <v>17</v>
      </c>
      <c r="C70" s="19" t="s">
        <v>1</v>
      </c>
      <c r="D70" s="20">
        <v>5</v>
      </c>
      <c r="E70" s="20">
        <v>0</v>
      </c>
      <c r="F70" s="21">
        <v>3</v>
      </c>
      <c r="G70" s="21">
        <v>9</v>
      </c>
      <c r="H70" s="22">
        <v>1</v>
      </c>
      <c r="I70" s="22">
        <v>1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3">
        <v>0</v>
      </c>
      <c r="P70" s="23">
        <v>0</v>
      </c>
      <c r="Q70" s="23">
        <v>0</v>
      </c>
      <c r="R70" s="19">
        <f t="shared" si="1"/>
        <v>5</v>
      </c>
    </row>
    <row r="71" spans="1:18" x14ac:dyDescent="0.25">
      <c r="A71" s="19">
        <v>67</v>
      </c>
      <c r="B71" s="19">
        <v>18</v>
      </c>
      <c r="C71" s="19" t="s">
        <v>1</v>
      </c>
      <c r="D71" s="20">
        <v>5</v>
      </c>
      <c r="E71" s="20">
        <v>1</v>
      </c>
      <c r="F71" s="21">
        <v>2</v>
      </c>
      <c r="G71" s="21">
        <v>6</v>
      </c>
      <c r="H71" s="22">
        <v>1</v>
      </c>
      <c r="I71" s="22">
        <v>2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3">
        <v>1</v>
      </c>
      <c r="P71" s="23">
        <v>0</v>
      </c>
      <c r="Q71" s="23">
        <v>0</v>
      </c>
      <c r="R71" s="19">
        <f t="shared" si="1"/>
        <v>6</v>
      </c>
    </row>
    <row r="72" spans="1:18" x14ac:dyDescent="0.25">
      <c r="A72" s="19">
        <v>68</v>
      </c>
      <c r="B72" s="19">
        <v>17</v>
      </c>
      <c r="C72" s="19" t="s">
        <v>15</v>
      </c>
      <c r="D72" s="20">
        <v>21</v>
      </c>
      <c r="E72" s="20">
        <v>0</v>
      </c>
      <c r="F72" s="21">
        <v>10</v>
      </c>
      <c r="G72" s="21">
        <v>30</v>
      </c>
      <c r="H72" s="22">
        <v>4</v>
      </c>
      <c r="I72" s="22">
        <v>7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3">
        <v>0</v>
      </c>
      <c r="P72" s="23">
        <v>0</v>
      </c>
      <c r="Q72" s="23">
        <v>0</v>
      </c>
      <c r="R72" s="19">
        <f t="shared" si="1"/>
        <v>21</v>
      </c>
    </row>
    <row r="73" spans="1:18" x14ac:dyDescent="0.25">
      <c r="A73" s="19">
        <v>69</v>
      </c>
      <c r="B73" s="19">
        <v>17</v>
      </c>
      <c r="C73" s="19" t="s">
        <v>1</v>
      </c>
      <c r="D73" s="20">
        <v>30</v>
      </c>
      <c r="E73" s="20">
        <v>0</v>
      </c>
      <c r="F73" s="21">
        <v>15</v>
      </c>
      <c r="G73" s="21">
        <v>30</v>
      </c>
      <c r="H73" s="22">
        <v>10</v>
      </c>
      <c r="I73" s="22">
        <v>5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3">
        <v>0</v>
      </c>
      <c r="P73" s="23">
        <v>0</v>
      </c>
      <c r="Q73" s="23">
        <v>0</v>
      </c>
      <c r="R73" s="19">
        <f t="shared" si="1"/>
        <v>30</v>
      </c>
    </row>
    <row r="74" spans="1:18" x14ac:dyDescent="0.25">
      <c r="A74" s="19">
        <v>70</v>
      </c>
      <c r="B74" s="19">
        <v>18</v>
      </c>
      <c r="C74" s="19" t="s">
        <v>1</v>
      </c>
      <c r="D74" s="20">
        <v>12</v>
      </c>
      <c r="E74" s="20">
        <v>2</v>
      </c>
      <c r="F74" s="21">
        <v>4</v>
      </c>
      <c r="G74" s="21">
        <v>12</v>
      </c>
      <c r="H74" s="22">
        <v>6</v>
      </c>
      <c r="I74" s="22">
        <v>2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3">
        <v>1</v>
      </c>
      <c r="P74" s="23">
        <v>1</v>
      </c>
      <c r="Q74" s="23">
        <v>0</v>
      </c>
      <c r="R74" s="19">
        <f t="shared" si="1"/>
        <v>14</v>
      </c>
    </row>
    <row r="75" spans="1:18" x14ac:dyDescent="0.25">
      <c r="A75" s="19">
        <v>71</v>
      </c>
      <c r="B75" s="19">
        <v>19</v>
      </c>
      <c r="C75" s="19" t="s">
        <v>15</v>
      </c>
      <c r="D75" s="20">
        <v>21</v>
      </c>
      <c r="E75" s="20">
        <v>0</v>
      </c>
      <c r="F75" s="21">
        <v>9</v>
      </c>
      <c r="G75" s="21">
        <v>18</v>
      </c>
      <c r="H75" s="22">
        <v>9</v>
      </c>
      <c r="I75" s="22">
        <v>3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3">
        <v>0</v>
      </c>
      <c r="P75" s="23">
        <v>0</v>
      </c>
      <c r="Q75" s="23">
        <v>0</v>
      </c>
      <c r="R75" s="19">
        <f t="shared" si="1"/>
        <v>21</v>
      </c>
    </row>
    <row r="76" spans="1:18" x14ac:dyDescent="0.25">
      <c r="A76" s="19">
        <v>72</v>
      </c>
      <c r="B76" s="19">
        <v>17</v>
      </c>
      <c r="C76" s="19" t="s">
        <v>1</v>
      </c>
      <c r="D76" s="20">
        <v>35</v>
      </c>
      <c r="E76" s="20">
        <v>0</v>
      </c>
      <c r="F76" s="21">
        <v>7</v>
      </c>
      <c r="G76" s="21">
        <v>21</v>
      </c>
      <c r="H76" s="22">
        <v>7</v>
      </c>
      <c r="I76" s="22">
        <v>7</v>
      </c>
      <c r="J76" s="22">
        <v>7</v>
      </c>
      <c r="K76" s="22">
        <v>0</v>
      </c>
      <c r="L76" s="22">
        <v>0</v>
      </c>
      <c r="M76" s="22">
        <v>7</v>
      </c>
      <c r="N76" s="22">
        <v>0</v>
      </c>
      <c r="O76" s="23">
        <v>0</v>
      </c>
      <c r="P76" s="23">
        <v>0</v>
      </c>
      <c r="Q76" s="23">
        <v>0</v>
      </c>
      <c r="R76" s="19">
        <f t="shared" si="1"/>
        <v>35</v>
      </c>
    </row>
    <row r="77" spans="1:18" x14ac:dyDescent="0.25">
      <c r="A77" s="19">
        <v>73</v>
      </c>
      <c r="B77" s="19">
        <v>33</v>
      </c>
      <c r="C77" s="19" t="s">
        <v>1</v>
      </c>
      <c r="D77" s="20">
        <v>21</v>
      </c>
      <c r="E77" s="20">
        <v>3</v>
      </c>
      <c r="F77" s="21">
        <v>5</v>
      </c>
      <c r="G77" s="21">
        <v>15</v>
      </c>
      <c r="H77" s="22">
        <v>5</v>
      </c>
      <c r="I77" s="22">
        <v>5</v>
      </c>
      <c r="J77" s="22">
        <v>0</v>
      </c>
      <c r="K77" s="22">
        <v>0</v>
      </c>
      <c r="L77" s="22">
        <v>0</v>
      </c>
      <c r="M77" s="22">
        <v>0</v>
      </c>
      <c r="N77" s="22">
        <v>6</v>
      </c>
      <c r="O77" s="23">
        <v>1</v>
      </c>
      <c r="P77" s="23">
        <v>1</v>
      </c>
      <c r="Q77" s="23">
        <v>0</v>
      </c>
      <c r="R77" s="19">
        <f t="shared" si="1"/>
        <v>24</v>
      </c>
    </row>
    <row r="78" spans="1:18" x14ac:dyDescent="0.25">
      <c r="A78" s="19">
        <v>74</v>
      </c>
      <c r="B78" s="19">
        <v>22</v>
      </c>
      <c r="C78" s="19" t="s">
        <v>1</v>
      </c>
      <c r="D78" s="20">
        <v>23</v>
      </c>
      <c r="E78" s="20">
        <v>0</v>
      </c>
      <c r="F78" s="21">
        <v>5</v>
      </c>
      <c r="G78" s="21">
        <v>10</v>
      </c>
      <c r="H78" s="22">
        <v>5</v>
      </c>
      <c r="I78" s="22">
        <v>5</v>
      </c>
      <c r="J78" s="22">
        <v>0</v>
      </c>
      <c r="K78" s="22">
        <v>0</v>
      </c>
      <c r="L78" s="22">
        <v>0</v>
      </c>
      <c r="M78" s="22">
        <v>3</v>
      </c>
      <c r="N78" s="22">
        <v>5</v>
      </c>
      <c r="O78" s="23">
        <v>0</v>
      </c>
      <c r="P78" s="23">
        <v>0</v>
      </c>
      <c r="Q78" s="23">
        <v>0</v>
      </c>
      <c r="R78" s="19">
        <f t="shared" si="1"/>
        <v>23</v>
      </c>
    </row>
    <row r="79" spans="1:18" x14ac:dyDescent="0.25">
      <c r="A79" s="19">
        <v>75</v>
      </c>
      <c r="B79" s="19">
        <v>40</v>
      </c>
      <c r="C79" s="19" t="s">
        <v>15</v>
      </c>
      <c r="D79" s="20">
        <v>25</v>
      </c>
      <c r="E79" s="20">
        <v>0</v>
      </c>
      <c r="F79" s="21">
        <v>10</v>
      </c>
      <c r="G79" s="21">
        <v>30</v>
      </c>
      <c r="H79" s="22">
        <v>5</v>
      </c>
      <c r="I79" s="22">
        <v>5</v>
      </c>
      <c r="J79" s="22">
        <v>5</v>
      </c>
      <c r="K79" s="22">
        <v>0</v>
      </c>
      <c r="L79" s="22">
        <v>0</v>
      </c>
      <c r="M79" s="22">
        <v>0</v>
      </c>
      <c r="N79" s="22">
        <v>0</v>
      </c>
      <c r="O79" s="23">
        <v>0</v>
      </c>
      <c r="P79" s="23">
        <v>0</v>
      </c>
      <c r="Q79" s="23">
        <v>0</v>
      </c>
      <c r="R79" s="19">
        <f t="shared" si="1"/>
        <v>25</v>
      </c>
    </row>
    <row r="96" spans="10:17" x14ac:dyDescent="0.25">
      <c r="J96" t="s">
        <v>24</v>
      </c>
      <c r="Q96" t="s">
        <v>24</v>
      </c>
    </row>
    <row r="97" spans="2:18" x14ac:dyDescent="0.25">
      <c r="B97" t="s">
        <v>24</v>
      </c>
      <c r="J97" t="s">
        <v>48</v>
      </c>
      <c r="Q97" t="s">
        <v>47</v>
      </c>
    </row>
    <row r="98" spans="2:18" x14ac:dyDescent="0.25">
      <c r="B98" t="s">
        <v>49</v>
      </c>
    </row>
    <row r="107" spans="2:18" x14ac:dyDescent="0.25">
      <c r="R107" t="s">
        <v>18</v>
      </c>
    </row>
    <row r="108" spans="2:18" x14ac:dyDescent="0.25">
      <c r="R108" t="s">
        <v>18</v>
      </c>
    </row>
    <row r="112" spans="2:18" x14ac:dyDescent="0.25">
      <c r="Q112" t="s">
        <v>18</v>
      </c>
    </row>
    <row r="114" spans="1:16" x14ac:dyDescent="0.25">
      <c r="J114" t="s">
        <v>18</v>
      </c>
    </row>
    <row r="115" spans="1:16" x14ac:dyDescent="0.25">
      <c r="L115" t="s">
        <v>18</v>
      </c>
    </row>
    <row r="116" spans="1:16" x14ac:dyDescent="0.25">
      <c r="A116" s="40" t="s">
        <v>17</v>
      </c>
      <c r="B116" s="1" t="s">
        <v>29</v>
      </c>
      <c r="C116" s="1" t="s">
        <v>22</v>
      </c>
      <c r="D116" s="1" t="s">
        <v>21</v>
      </c>
      <c r="E116" s="1"/>
      <c r="F116" s="8"/>
      <c r="G116" s="40"/>
      <c r="H116" s="40"/>
      <c r="J116" s="40" t="s">
        <v>17</v>
      </c>
      <c r="K116" s="40" t="s">
        <v>31</v>
      </c>
      <c r="L116" s="40" t="s">
        <v>22</v>
      </c>
      <c r="M116" s="1" t="s">
        <v>21</v>
      </c>
    </row>
    <row r="117" spans="1:16" x14ac:dyDescent="0.25">
      <c r="A117" s="19">
        <v>1</v>
      </c>
      <c r="B117" s="32">
        <v>1</v>
      </c>
      <c r="C117" s="3">
        <v>0</v>
      </c>
      <c r="D117" s="30">
        <f t="array" ref="D117:D125">FREQUENCY(B117:B191, C117:C125)</f>
        <v>49</v>
      </c>
      <c r="E117" s="75"/>
      <c r="F117" s="8"/>
      <c r="G117" s="19"/>
      <c r="H117" s="32"/>
      <c r="J117" s="19">
        <v>1</v>
      </c>
      <c r="K117" s="32">
        <v>28</v>
      </c>
      <c r="L117" s="41">
        <v>5</v>
      </c>
      <c r="M117" s="41">
        <f t="array" ref="M117:M127">FREQUENCY(K117:K191,L117:L127)</f>
        <v>2</v>
      </c>
    </row>
    <row r="118" spans="1:16" x14ac:dyDescent="0.25">
      <c r="A118" s="19">
        <v>2</v>
      </c>
      <c r="B118" s="32">
        <v>0</v>
      </c>
      <c r="C118" s="3">
        <v>5</v>
      </c>
      <c r="D118" s="30">
        <v>25</v>
      </c>
      <c r="E118" s="75"/>
      <c r="F118" s="8"/>
      <c r="G118" s="19"/>
      <c r="H118" s="32"/>
      <c r="J118" s="19">
        <v>2</v>
      </c>
      <c r="K118" s="32">
        <v>35</v>
      </c>
      <c r="L118" s="41">
        <v>15</v>
      </c>
      <c r="M118" s="41">
        <v>15</v>
      </c>
    </row>
    <row r="119" spans="1:16" x14ac:dyDescent="0.25">
      <c r="A119" s="19">
        <v>3</v>
      </c>
      <c r="B119" s="32">
        <v>0</v>
      </c>
      <c r="C119" s="3">
        <v>10</v>
      </c>
      <c r="D119" s="30">
        <v>0</v>
      </c>
      <c r="E119" s="75"/>
      <c r="F119" s="8"/>
      <c r="G119" s="19"/>
      <c r="H119" s="32"/>
      <c r="J119" s="19">
        <v>3</v>
      </c>
      <c r="K119" s="32">
        <v>40</v>
      </c>
      <c r="L119" s="41">
        <v>25</v>
      </c>
      <c r="M119" s="41">
        <v>15</v>
      </c>
    </row>
    <row r="120" spans="1:16" x14ac:dyDescent="0.25">
      <c r="A120" s="19">
        <v>4</v>
      </c>
      <c r="B120" s="32">
        <v>0</v>
      </c>
      <c r="C120" s="3">
        <v>15</v>
      </c>
      <c r="D120" s="30">
        <v>0</v>
      </c>
      <c r="E120" s="75"/>
      <c r="F120" s="8"/>
      <c r="G120" s="19"/>
      <c r="H120" s="32"/>
      <c r="J120" s="19">
        <v>4</v>
      </c>
      <c r="K120" s="32">
        <v>46</v>
      </c>
      <c r="L120" s="41">
        <v>35</v>
      </c>
      <c r="M120" s="41">
        <v>18</v>
      </c>
      <c r="N120" t="s">
        <v>18</v>
      </c>
    </row>
    <row r="121" spans="1:16" x14ac:dyDescent="0.25">
      <c r="A121" s="19">
        <v>5</v>
      </c>
      <c r="B121" s="32">
        <v>0</v>
      </c>
      <c r="C121" s="3">
        <v>20</v>
      </c>
      <c r="D121" s="30">
        <v>0</v>
      </c>
      <c r="E121" s="75"/>
      <c r="F121" s="8"/>
      <c r="G121" s="19"/>
      <c r="H121" s="32"/>
      <c r="J121" s="19">
        <v>5</v>
      </c>
      <c r="K121" s="32">
        <v>70</v>
      </c>
      <c r="L121" s="41">
        <v>45</v>
      </c>
      <c r="M121" s="41">
        <v>5</v>
      </c>
    </row>
    <row r="122" spans="1:16" x14ac:dyDescent="0.25">
      <c r="A122" s="19">
        <v>6</v>
      </c>
      <c r="B122" s="32">
        <v>0</v>
      </c>
      <c r="C122" s="3">
        <v>25</v>
      </c>
      <c r="D122" s="30">
        <v>0</v>
      </c>
      <c r="E122" s="75"/>
      <c r="F122" s="8"/>
      <c r="G122" s="19"/>
      <c r="H122" s="32"/>
      <c r="J122" s="19">
        <v>6</v>
      </c>
      <c r="K122" s="32">
        <v>27</v>
      </c>
      <c r="L122" s="41">
        <v>55</v>
      </c>
      <c r="M122" s="41">
        <v>10</v>
      </c>
    </row>
    <row r="123" spans="1:16" x14ac:dyDescent="0.25">
      <c r="A123" s="19">
        <v>7</v>
      </c>
      <c r="B123" s="32">
        <v>0</v>
      </c>
      <c r="C123" s="3">
        <v>30</v>
      </c>
      <c r="D123" s="30">
        <v>0</v>
      </c>
      <c r="E123" s="75"/>
      <c r="F123" s="8"/>
      <c r="G123" s="19"/>
      <c r="H123" s="32"/>
      <c r="J123" s="19">
        <v>7</v>
      </c>
      <c r="K123" s="32">
        <v>35</v>
      </c>
      <c r="L123" s="41">
        <v>65</v>
      </c>
      <c r="M123" s="41">
        <v>6</v>
      </c>
    </row>
    <row r="124" spans="1:16" x14ac:dyDescent="0.25">
      <c r="A124" s="24">
        <v>8</v>
      </c>
      <c r="B124" s="32">
        <v>1</v>
      </c>
      <c r="C124" s="3">
        <v>35</v>
      </c>
      <c r="D124" s="30">
        <v>0</v>
      </c>
      <c r="E124" s="75"/>
      <c r="F124" s="8"/>
      <c r="G124" s="24"/>
      <c r="H124" s="32"/>
      <c r="J124" s="24">
        <v>8</v>
      </c>
      <c r="K124" s="32">
        <v>17</v>
      </c>
      <c r="L124" s="41">
        <v>75</v>
      </c>
      <c r="M124" s="41">
        <v>2</v>
      </c>
      <c r="O124" s="1"/>
    </row>
    <row r="125" spans="1:16" x14ac:dyDescent="0.25">
      <c r="A125" s="19">
        <v>9</v>
      </c>
      <c r="B125" s="32">
        <v>0</v>
      </c>
      <c r="C125" s="3">
        <v>40</v>
      </c>
      <c r="D125" s="30">
        <v>1</v>
      </c>
      <c r="E125" s="75"/>
      <c r="F125" s="8"/>
      <c r="G125" s="19"/>
      <c r="H125" s="32"/>
      <c r="J125" s="19">
        <v>9</v>
      </c>
      <c r="K125" s="32">
        <v>15</v>
      </c>
      <c r="L125" s="41">
        <v>85</v>
      </c>
      <c r="M125" s="41">
        <v>1</v>
      </c>
      <c r="O125" s="76"/>
    </row>
    <row r="126" spans="1:16" x14ac:dyDescent="0.25">
      <c r="A126" s="19">
        <v>10</v>
      </c>
      <c r="B126" s="32">
        <v>0</v>
      </c>
      <c r="C126" s="3"/>
      <c r="D126" s="30">
        <f>SUM(D117:D125)</f>
        <v>75</v>
      </c>
      <c r="E126" s="7"/>
      <c r="F126" s="8"/>
      <c r="G126" s="19"/>
      <c r="H126" s="32"/>
      <c r="J126" s="19">
        <v>10</v>
      </c>
      <c r="K126" s="32">
        <v>21</v>
      </c>
      <c r="L126" s="41">
        <v>95</v>
      </c>
      <c r="M126" s="41">
        <v>0</v>
      </c>
      <c r="O126" s="76"/>
      <c r="P126" t="s">
        <v>18</v>
      </c>
    </row>
    <row r="127" spans="1:16" x14ac:dyDescent="0.25">
      <c r="A127" s="19">
        <v>11</v>
      </c>
      <c r="B127" s="32">
        <v>1</v>
      </c>
      <c r="C127" s="3"/>
      <c r="D127" s="7"/>
      <c r="E127" s="7"/>
      <c r="F127" s="8"/>
      <c r="G127" s="19"/>
      <c r="H127" s="32"/>
      <c r="J127" s="19">
        <v>11</v>
      </c>
      <c r="K127" s="32">
        <v>7</v>
      </c>
      <c r="L127" s="41">
        <v>105</v>
      </c>
      <c r="M127" s="41">
        <v>1</v>
      </c>
      <c r="O127" s="76"/>
    </row>
    <row r="128" spans="1:16" x14ac:dyDescent="0.25">
      <c r="A128" s="19">
        <v>12</v>
      </c>
      <c r="B128" s="32">
        <v>2</v>
      </c>
      <c r="C128" s="3"/>
      <c r="D128" s="7"/>
      <c r="E128" s="7"/>
      <c r="F128" s="8"/>
      <c r="G128" s="19"/>
      <c r="H128" s="32"/>
      <c r="J128" s="19">
        <v>12</v>
      </c>
      <c r="K128" s="32">
        <v>16</v>
      </c>
      <c r="L128" s="9"/>
      <c r="M128" s="41">
        <f>SUM(M117:M127)</f>
        <v>75</v>
      </c>
      <c r="O128" s="76"/>
    </row>
    <row r="129" spans="1:15" x14ac:dyDescent="0.25">
      <c r="A129" s="19">
        <v>13</v>
      </c>
      <c r="B129" s="32">
        <v>2</v>
      </c>
      <c r="C129" s="3"/>
      <c r="D129" s="7"/>
      <c r="E129" s="7"/>
      <c r="F129" s="8"/>
      <c r="G129" s="19"/>
      <c r="H129" s="32"/>
      <c r="J129" s="19">
        <v>13</v>
      </c>
      <c r="K129" s="32">
        <v>21</v>
      </c>
      <c r="L129" s="9"/>
      <c r="M129" s="9"/>
      <c r="O129" s="76"/>
    </row>
    <row r="130" spans="1:15" x14ac:dyDescent="0.25">
      <c r="A130" s="19">
        <v>14</v>
      </c>
      <c r="B130" s="32">
        <v>0</v>
      </c>
      <c r="C130" s="3"/>
      <c r="D130" s="7"/>
      <c r="E130" s="7"/>
      <c r="F130" s="8"/>
      <c r="G130" s="19"/>
      <c r="H130" s="32"/>
      <c r="J130" s="19">
        <v>14</v>
      </c>
      <c r="K130" s="32">
        <v>21</v>
      </c>
      <c r="L130" s="9"/>
      <c r="M130" s="9"/>
      <c r="O130" s="76"/>
    </row>
    <row r="131" spans="1:15" x14ac:dyDescent="0.25">
      <c r="A131" s="19">
        <v>15</v>
      </c>
      <c r="B131" s="32">
        <v>1</v>
      </c>
      <c r="C131" s="3"/>
      <c r="D131" s="7"/>
      <c r="E131" s="7"/>
      <c r="F131" s="8"/>
      <c r="G131" s="19"/>
      <c r="H131" s="32"/>
      <c r="J131" s="19">
        <v>15</v>
      </c>
      <c r="K131" s="32">
        <v>21</v>
      </c>
      <c r="L131" s="9"/>
      <c r="M131" s="9"/>
      <c r="O131" s="76"/>
    </row>
    <row r="132" spans="1:15" x14ac:dyDescent="0.25">
      <c r="A132" s="19">
        <v>16</v>
      </c>
      <c r="B132" s="32">
        <v>1</v>
      </c>
      <c r="C132" s="3"/>
      <c r="D132" s="7"/>
      <c r="E132" s="7"/>
      <c r="F132" s="8"/>
      <c r="G132" s="19"/>
      <c r="H132" s="32"/>
      <c r="J132" s="19">
        <v>16</v>
      </c>
      <c r="K132" s="32">
        <v>56</v>
      </c>
      <c r="L132" s="9"/>
      <c r="M132" s="9"/>
      <c r="O132" s="76"/>
    </row>
    <row r="133" spans="1:15" x14ac:dyDescent="0.25">
      <c r="A133" s="19">
        <v>17</v>
      </c>
      <c r="B133" s="32">
        <v>1</v>
      </c>
      <c r="C133" s="3"/>
      <c r="D133" s="7"/>
      <c r="E133" s="7"/>
      <c r="F133" s="8"/>
      <c r="G133" s="19"/>
      <c r="H133" s="32"/>
      <c r="J133" s="19">
        <v>17</v>
      </c>
      <c r="K133" s="32">
        <v>35</v>
      </c>
      <c r="L133" s="9"/>
      <c r="M133" s="9"/>
      <c r="O133" s="76"/>
    </row>
    <row r="134" spans="1:15" x14ac:dyDescent="0.25">
      <c r="A134" s="19">
        <v>18</v>
      </c>
      <c r="B134" s="32">
        <v>2</v>
      </c>
      <c r="C134" s="3"/>
      <c r="D134" s="7"/>
      <c r="E134" s="7"/>
      <c r="F134" s="8"/>
      <c r="G134" s="19"/>
      <c r="H134" s="32"/>
      <c r="J134" s="19">
        <v>18</v>
      </c>
      <c r="K134" s="32">
        <v>30</v>
      </c>
      <c r="L134" s="9"/>
      <c r="M134" s="9"/>
      <c r="O134" s="76"/>
    </row>
    <row r="135" spans="1:15" x14ac:dyDescent="0.25">
      <c r="A135" s="19">
        <v>19</v>
      </c>
      <c r="B135" s="32">
        <v>0</v>
      </c>
      <c r="C135" s="3"/>
      <c r="D135" s="7"/>
      <c r="E135" s="7"/>
      <c r="F135" s="8"/>
      <c r="G135" s="19"/>
      <c r="H135" s="32"/>
      <c r="J135" s="19">
        <v>19</v>
      </c>
      <c r="K135" s="32">
        <v>20</v>
      </c>
      <c r="L135" s="9"/>
      <c r="M135" s="9"/>
      <c r="O135" s="76"/>
    </row>
    <row r="136" spans="1:15" x14ac:dyDescent="0.25">
      <c r="A136" s="19">
        <v>20</v>
      </c>
      <c r="B136" s="32">
        <v>0</v>
      </c>
      <c r="C136" s="3"/>
      <c r="D136" s="7"/>
      <c r="E136" s="7"/>
      <c r="F136" s="8"/>
      <c r="G136" s="19"/>
      <c r="H136" s="32"/>
      <c r="J136" s="19">
        <v>20</v>
      </c>
      <c r="K136" s="32">
        <v>28</v>
      </c>
      <c r="L136" s="9"/>
      <c r="M136" s="9"/>
      <c r="O136" s="10"/>
    </row>
    <row r="137" spans="1:15" x14ac:dyDescent="0.25">
      <c r="A137" s="19">
        <v>21</v>
      </c>
      <c r="B137" s="32">
        <v>0</v>
      </c>
      <c r="C137" s="3"/>
      <c r="D137" s="7"/>
      <c r="E137" s="7"/>
      <c r="F137" s="8"/>
      <c r="G137" s="19"/>
      <c r="H137" s="32"/>
      <c r="J137" s="19">
        <v>21</v>
      </c>
      <c r="K137" s="32">
        <v>21</v>
      </c>
      <c r="L137" s="9"/>
      <c r="M137" s="9"/>
      <c r="O137" s="10"/>
    </row>
    <row r="138" spans="1:15" x14ac:dyDescent="0.25">
      <c r="A138" s="19">
        <v>22</v>
      </c>
      <c r="B138" s="32">
        <v>2</v>
      </c>
      <c r="C138" s="3"/>
      <c r="D138" s="7"/>
      <c r="E138" s="7"/>
      <c r="F138" s="8"/>
      <c r="G138" s="19"/>
      <c r="H138" s="32"/>
      <c r="J138" s="19">
        <v>22</v>
      </c>
      <c r="K138" s="32">
        <v>35</v>
      </c>
      <c r="L138" s="9"/>
      <c r="M138" s="9"/>
      <c r="O138" s="10"/>
    </row>
    <row r="139" spans="1:15" x14ac:dyDescent="0.25">
      <c r="A139" s="19">
        <v>23</v>
      </c>
      <c r="B139" s="32">
        <v>0</v>
      </c>
      <c r="C139" s="3"/>
      <c r="D139" s="7"/>
      <c r="E139" s="7"/>
      <c r="F139" s="8"/>
      <c r="G139" s="19"/>
      <c r="H139" s="32"/>
      <c r="J139" s="19">
        <v>23</v>
      </c>
      <c r="K139" s="32">
        <v>21</v>
      </c>
      <c r="L139" s="9"/>
      <c r="M139" s="9"/>
      <c r="O139" s="10"/>
    </row>
    <row r="140" spans="1:15" x14ac:dyDescent="0.25">
      <c r="A140" s="19">
        <v>24</v>
      </c>
      <c r="B140" s="32">
        <v>0</v>
      </c>
      <c r="C140" s="3"/>
      <c r="D140" s="7"/>
      <c r="E140" s="7"/>
      <c r="F140" s="8"/>
      <c r="G140" s="19"/>
      <c r="H140" s="32"/>
      <c r="J140" s="19">
        <v>24</v>
      </c>
      <c r="K140" s="32">
        <v>10</v>
      </c>
      <c r="L140" s="9"/>
      <c r="M140" s="9"/>
    </row>
    <row r="141" spans="1:15" x14ac:dyDescent="0.25">
      <c r="A141" s="19">
        <v>25</v>
      </c>
      <c r="B141" s="32">
        <v>2</v>
      </c>
      <c r="C141" s="3"/>
      <c r="D141" s="7"/>
      <c r="E141" s="7"/>
      <c r="F141" s="8"/>
      <c r="G141" s="19"/>
      <c r="H141" s="32"/>
      <c r="J141" s="19">
        <v>25</v>
      </c>
      <c r="K141" s="32">
        <v>14</v>
      </c>
      <c r="L141" s="9"/>
      <c r="M141" s="9"/>
    </row>
    <row r="142" spans="1:15" x14ac:dyDescent="0.25">
      <c r="A142" s="19">
        <v>26</v>
      </c>
      <c r="B142" s="32">
        <v>1</v>
      </c>
      <c r="C142" s="3"/>
      <c r="D142" s="7"/>
      <c r="E142" s="7"/>
      <c r="F142" s="8"/>
      <c r="G142" s="19"/>
      <c r="H142" s="32"/>
      <c r="J142" s="19">
        <v>26</v>
      </c>
      <c r="K142" s="32">
        <v>35</v>
      </c>
      <c r="L142" s="9"/>
      <c r="M142" s="9"/>
    </row>
    <row r="143" spans="1:15" x14ac:dyDescent="0.25">
      <c r="A143" s="19">
        <v>27</v>
      </c>
      <c r="B143" s="32">
        <v>0</v>
      </c>
      <c r="C143" s="3"/>
      <c r="D143" s="7"/>
      <c r="E143" s="7"/>
      <c r="F143" s="8"/>
      <c r="G143" s="19"/>
      <c r="H143" s="32"/>
      <c r="J143" s="19">
        <v>27</v>
      </c>
      <c r="K143" s="32">
        <v>49</v>
      </c>
    </row>
    <row r="144" spans="1:15" x14ac:dyDescent="0.25">
      <c r="A144" s="19">
        <v>28</v>
      </c>
      <c r="B144" s="32">
        <v>0</v>
      </c>
      <c r="C144" s="3"/>
      <c r="D144" s="7"/>
      <c r="E144" s="7"/>
      <c r="F144" s="8"/>
      <c r="G144" s="19"/>
      <c r="H144" s="32"/>
      <c r="J144" s="19">
        <v>28</v>
      </c>
      <c r="K144" s="32">
        <v>14</v>
      </c>
    </row>
    <row r="145" spans="1:15" x14ac:dyDescent="0.25">
      <c r="A145" s="19">
        <v>29</v>
      </c>
      <c r="B145" s="32">
        <v>0</v>
      </c>
      <c r="C145" s="3"/>
      <c r="D145" s="7"/>
      <c r="E145" s="7"/>
      <c r="F145" s="8"/>
      <c r="G145" s="19"/>
      <c r="H145" s="32"/>
      <c r="J145" s="19">
        <v>29</v>
      </c>
      <c r="K145" s="32">
        <v>49</v>
      </c>
    </row>
    <row r="146" spans="1:15" x14ac:dyDescent="0.25">
      <c r="A146" s="19">
        <v>30</v>
      </c>
      <c r="B146" s="32">
        <v>0</v>
      </c>
      <c r="C146" s="3"/>
      <c r="D146" s="7"/>
      <c r="E146" s="7"/>
      <c r="F146" s="8"/>
      <c r="G146" s="19"/>
      <c r="H146" s="32"/>
      <c r="J146" s="19">
        <v>30</v>
      </c>
      <c r="K146" s="32">
        <v>49</v>
      </c>
    </row>
    <row r="147" spans="1:15" x14ac:dyDescent="0.25">
      <c r="A147" s="19">
        <v>31</v>
      </c>
      <c r="B147" s="32">
        <v>0</v>
      </c>
      <c r="C147" s="3"/>
      <c r="D147" s="7"/>
      <c r="E147" s="7"/>
      <c r="F147" s="8"/>
      <c r="G147" s="19"/>
      <c r="H147" s="32"/>
      <c r="J147" s="19">
        <v>31</v>
      </c>
      <c r="K147" s="32">
        <v>42</v>
      </c>
      <c r="L147" s="9"/>
      <c r="M147" s="9"/>
      <c r="O147" s="10"/>
    </row>
    <row r="148" spans="1:15" x14ac:dyDescent="0.25">
      <c r="A148" s="19">
        <v>32</v>
      </c>
      <c r="B148" s="32">
        <v>0</v>
      </c>
      <c r="C148" s="3"/>
      <c r="D148" s="7"/>
      <c r="E148" s="7"/>
      <c r="F148" s="8"/>
      <c r="G148" s="19"/>
      <c r="H148" s="32"/>
      <c r="J148" s="19">
        <v>32</v>
      </c>
      <c r="K148" s="32">
        <v>49</v>
      </c>
      <c r="L148" s="9"/>
      <c r="M148" s="9"/>
      <c r="O148" s="10"/>
    </row>
    <row r="149" spans="1:15" x14ac:dyDescent="0.25">
      <c r="A149" s="19">
        <v>33</v>
      </c>
      <c r="B149" s="32">
        <v>0</v>
      </c>
      <c r="D149" s="11"/>
      <c r="E149" s="6"/>
      <c r="F149" s="30"/>
      <c r="G149" s="19"/>
      <c r="H149" s="32"/>
      <c r="J149" s="19">
        <v>33</v>
      </c>
      <c r="K149" s="32">
        <v>49</v>
      </c>
      <c r="L149" s="9"/>
      <c r="M149" s="9"/>
      <c r="O149" s="10"/>
    </row>
    <row r="150" spans="1:15" x14ac:dyDescent="0.25">
      <c r="A150" s="19">
        <v>34</v>
      </c>
      <c r="B150" s="32">
        <v>2</v>
      </c>
      <c r="D150" s="11"/>
      <c r="E150" s="6"/>
      <c r="F150" s="31"/>
      <c r="G150" s="19"/>
      <c r="H150" s="32"/>
      <c r="J150" s="19">
        <v>34</v>
      </c>
      <c r="K150" s="32">
        <v>49</v>
      </c>
      <c r="L150" s="9"/>
      <c r="M150" s="9"/>
      <c r="O150" s="10"/>
    </row>
    <row r="151" spans="1:15" x14ac:dyDescent="0.25">
      <c r="A151" s="19">
        <v>35</v>
      </c>
      <c r="B151" s="32">
        <v>0</v>
      </c>
      <c r="C151" s="3"/>
      <c r="D151" s="7"/>
      <c r="E151" s="7"/>
      <c r="F151" s="8"/>
      <c r="G151" s="19"/>
      <c r="H151" s="32"/>
      <c r="J151" s="19">
        <v>35</v>
      </c>
      <c r="K151" s="32">
        <v>49</v>
      </c>
      <c r="L151" s="9"/>
      <c r="M151" s="9"/>
      <c r="O151" s="10"/>
    </row>
    <row r="152" spans="1:15" x14ac:dyDescent="0.25">
      <c r="A152" s="19">
        <v>36</v>
      </c>
      <c r="B152" s="32">
        <v>0</v>
      </c>
      <c r="C152" s="3"/>
      <c r="D152" s="7"/>
      <c r="E152" s="7"/>
      <c r="F152" s="8"/>
      <c r="G152" s="19"/>
      <c r="H152" s="32"/>
      <c r="J152" s="19">
        <v>36</v>
      </c>
      <c r="K152" s="32">
        <v>28</v>
      </c>
      <c r="L152" s="9"/>
      <c r="M152" s="9"/>
      <c r="O152" s="10"/>
    </row>
    <row r="153" spans="1:15" x14ac:dyDescent="0.25">
      <c r="A153" s="19">
        <v>37</v>
      </c>
      <c r="B153" s="32">
        <v>0</v>
      </c>
      <c r="C153" s="3"/>
      <c r="D153" s="7"/>
      <c r="E153" s="7"/>
      <c r="F153" s="8"/>
      <c r="G153" s="19"/>
      <c r="H153" s="32"/>
      <c r="J153" s="19">
        <v>37</v>
      </c>
      <c r="K153" s="32">
        <v>42</v>
      </c>
      <c r="L153" s="11" t="s">
        <v>42</v>
      </c>
    </row>
    <row r="154" spans="1:15" x14ac:dyDescent="0.25">
      <c r="A154" s="19">
        <v>38</v>
      </c>
      <c r="B154" s="32">
        <v>0</v>
      </c>
      <c r="C154" s="3"/>
      <c r="D154" s="7"/>
      <c r="E154" s="7"/>
      <c r="F154" s="8"/>
      <c r="G154" s="19"/>
      <c r="H154" s="32"/>
      <c r="J154" s="19">
        <v>38</v>
      </c>
      <c r="K154" s="32">
        <v>56</v>
      </c>
      <c r="L154" t="s">
        <v>52</v>
      </c>
    </row>
    <row r="155" spans="1:15" x14ac:dyDescent="0.25">
      <c r="A155" s="19">
        <v>39</v>
      </c>
      <c r="B155" s="32">
        <v>0</v>
      </c>
      <c r="C155" s="3"/>
      <c r="D155" s="7"/>
      <c r="E155" s="7"/>
      <c r="F155" s="8"/>
      <c r="G155" s="19"/>
      <c r="H155" s="32"/>
      <c r="J155" s="19">
        <v>39</v>
      </c>
      <c r="K155" s="32">
        <v>49</v>
      </c>
      <c r="L155" t="s">
        <v>43</v>
      </c>
    </row>
    <row r="156" spans="1:15" x14ac:dyDescent="0.25">
      <c r="A156" s="19">
        <v>40</v>
      </c>
      <c r="B156" s="32">
        <v>0</v>
      </c>
      <c r="C156" s="3"/>
      <c r="D156" s="7"/>
      <c r="E156" s="7"/>
      <c r="F156" s="8"/>
      <c r="G156" s="19"/>
      <c r="H156" s="32"/>
      <c r="J156" s="19">
        <v>40</v>
      </c>
      <c r="K156" s="32">
        <v>35</v>
      </c>
      <c r="L156" s="10"/>
    </row>
    <row r="157" spans="1:15" x14ac:dyDescent="0.25">
      <c r="A157" s="19">
        <v>41</v>
      </c>
      <c r="B157" s="32">
        <v>0</v>
      </c>
      <c r="C157" s="3"/>
      <c r="D157" s="7"/>
      <c r="E157" s="7"/>
      <c r="F157" s="8"/>
      <c r="G157" s="19"/>
      <c r="H157" s="32"/>
      <c r="J157" s="19">
        <v>41</v>
      </c>
      <c r="K157" s="32">
        <v>56</v>
      </c>
      <c r="L157" s="9"/>
      <c r="M157" s="9"/>
      <c r="O157" s="10"/>
    </row>
    <row r="158" spans="1:15" x14ac:dyDescent="0.25">
      <c r="A158" s="19">
        <v>42</v>
      </c>
      <c r="B158" s="32">
        <v>0</v>
      </c>
      <c r="C158" s="3"/>
      <c r="D158" s="7"/>
      <c r="E158" s="7"/>
      <c r="F158" s="8"/>
      <c r="G158" s="19"/>
      <c r="H158" s="32"/>
      <c r="J158" s="19">
        <v>42</v>
      </c>
      <c r="K158" s="32">
        <v>77</v>
      </c>
      <c r="L158" s="9"/>
      <c r="M158" s="9"/>
      <c r="O158" s="10"/>
    </row>
    <row r="159" spans="1:15" x14ac:dyDescent="0.25">
      <c r="A159" s="19">
        <v>43</v>
      </c>
      <c r="B159" s="32">
        <v>0</v>
      </c>
      <c r="C159" s="3"/>
      <c r="D159" s="7"/>
      <c r="E159" s="7"/>
      <c r="F159" s="8"/>
      <c r="G159" s="19"/>
      <c r="H159" s="32"/>
      <c r="J159" s="19">
        <v>43</v>
      </c>
      <c r="K159" s="32">
        <v>70</v>
      </c>
      <c r="L159" s="9"/>
      <c r="M159" s="9"/>
      <c r="O159" s="10"/>
    </row>
    <row r="160" spans="1:15" x14ac:dyDescent="0.25">
      <c r="A160" s="19">
        <v>44</v>
      </c>
      <c r="B160" s="32">
        <v>0</v>
      </c>
      <c r="C160" s="3"/>
      <c r="D160" s="7"/>
      <c r="E160" s="7"/>
      <c r="F160" s="8"/>
      <c r="G160" s="19"/>
      <c r="H160" s="32"/>
      <c r="J160" s="19">
        <v>44</v>
      </c>
      <c r="K160" s="32">
        <v>35</v>
      </c>
      <c r="L160" s="9"/>
      <c r="M160" s="9"/>
      <c r="O160" s="10"/>
    </row>
    <row r="161" spans="1:15" x14ac:dyDescent="0.25">
      <c r="A161" s="19">
        <v>45</v>
      </c>
      <c r="B161" s="32">
        <v>4</v>
      </c>
      <c r="C161" s="3"/>
      <c r="D161" s="7"/>
      <c r="E161" s="7"/>
      <c r="F161" s="8"/>
      <c r="G161" s="19"/>
      <c r="H161" s="32"/>
      <c r="J161" s="19">
        <v>45</v>
      </c>
      <c r="K161" s="32">
        <v>105</v>
      </c>
      <c r="L161" s="9"/>
      <c r="M161" s="9"/>
      <c r="O161" s="10"/>
    </row>
    <row r="162" spans="1:15" x14ac:dyDescent="0.25">
      <c r="A162" s="19">
        <v>46</v>
      </c>
      <c r="B162" s="35">
        <v>3.8460000000000001E-2</v>
      </c>
      <c r="C162" s="3"/>
      <c r="D162" s="7"/>
      <c r="E162" s="7"/>
      <c r="F162" s="8"/>
      <c r="G162" s="19"/>
      <c r="H162" s="32"/>
      <c r="J162" s="19">
        <v>46</v>
      </c>
      <c r="K162" s="32">
        <v>42</v>
      </c>
      <c r="L162" s="9"/>
      <c r="M162" s="9"/>
      <c r="O162" s="10"/>
    </row>
    <row r="163" spans="1:15" x14ac:dyDescent="0.25">
      <c r="A163" s="19">
        <v>47</v>
      </c>
      <c r="B163" s="32">
        <v>1</v>
      </c>
      <c r="C163" s="3"/>
      <c r="D163" s="7"/>
      <c r="E163" s="7"/>
      <c r="F163" s="8"/>
      <c r="G163" s="19"/>
      <c r="H163" s="32"/>
      <c r="J163" s="19">
        <v>47</v>
      </c>
      <c r="K163" s="32">
        <v>35</v>
      </c>
      <c r="L163" s="9"/>
      <c r="M163" s="9"/>
      <c r="O163" s="10"/>
    </row>
    <row r="164" spans="1:15" x14ac:dyDescent="0.25">
      <c r="A164" s="19">
        <v>48</v>
      </c>
      <c r="B164" s="32">
        <v>0</v>
      </c>
      <c r="C164" s="3"/>
      <c r="D164" s="7"/>
      <c r="E164" s="7"/>
      <c r="F164" s="8"/>
      <c r="G164" s="19"/>
      <c r="H164" s="32"/>
      <c r="J164" s="19">
        <v>48</v>
      </c>
      <c r="K164" s="32">
        <v>42</v>
      </c>
      <c r="L164" s="9"/>
      <c r="M164" s="9"/>
      <c r="O164" s="10"/>
    </row>
    <row r="165" spans="1:15" x14ac:dyDescent="0.25">
      <c r="A165" s="19">
        <v>49</v>
      </c>
      <c r="B165" s="32">
        <v>0</v>
      </c>
      <c r="C165" s="3"/>
      <c r="D165" s="7"/>
      <c r="E165" s="7"/>
      <c r="F165" s="8"/>
      <c r="G165" s="19"/>
      <c r="H165" s="32"/>
      <c r="J165" s="19">
        <v>49</v>
      </c>
      <c r="K165" s="32">
        <v>56</v>
      </c>
      <c r="L165" s="9"/>
      <c r="M165" s="9"/>
      <c r="O165" s="10"/>
    </row>
    <row r="166" spans="1:15" x14ac:dyDescent="0.25">
      <c r="A166" s="19">
        <v>50</v>
      </c>
      <c r="B166" s="32">
        <v>0</v>
      </c>
      <c r="C166" s="3"/>
      <c r="D166" s="7"/>
      <c r="E166" s="7"/>
      <c r="F166" s="8"/>
      <c r="G166" s="19"/>
      <c r="H166" s="32"/>
      <c r="J166" s="19">
        <v>50</v>
      </c>
      <c r="K166" s="32">
        <v>63</v>
      </c>
      <c r="L166" s="9"/>
      <c r="M166" s="9"/>
      <c r="O166" s="10"/>
    </row>
    <row r="167" spans="1:15" x14ac:dyDescent="0.25">
      <c r="A167" s="19">
        <v>51</v>
      </c>
      <c r="B167" s="32">
        <v>0</v>
      </c>
      <c r="C167" s="3"/>
      <c r="D167" s="7"/>
      <c r="E167" s="7"/>
      <c r="F167" s="8"/>
      <c r="G167" s="19"/>
      <c r="H167" s="32"/>
      <c r="J167" s="19">
        <v>51</v>
      </c>
      <c r="K167" s="32">
        <v>9</v>
      </c>
      <c r="L167" s="9"/>
      <c r="M167" s="9"/>
      <c r="O167" s="10"/>
    </row>
    <row r="168" spans="1:15" x14ac:dyDescent="0.25">
      <c r="A168" s="19">
        <v>52</v>
      </c>
      <c r="B168" s="32">
        <v>0</v>
      </c>
      <c r="C168" s="3"/>
      <c r="D168" s="7"/>
      <c r="E168" s="7"/>
      <c r="F168" s="8"/>
      <c r="G168" s="19"/>
      <c r="H168" s="32"/>
      <c r="J168" s="19">
        <v>52</v>
      </c>
      <c r="K168" s="32">
        <v>20</v>
      </c>
      <c r="L168" s="9"/>
      <c r="M168" s="9"/>
      <c r="O168" s="10"/>
    </row>
    <row r="169" spans="1:15" x14ac:dyDescent="0.25">
      <c r="A169" s="19">
        <v>53</v>
      </c>
      <c r="B169" s="32">
        <v>4</v>
      </c>
      <c r="C169" s="3"/>
      <c r="D169" s="7"/>
      <c r="E169" s="7"/>
      <c r="F169" s="8"/>
      <c r="G169" s="19"/>
      <c r="H169" s="32"/>
      <c r="J169" s="19">
        <v>53</v>
      </c>
      <c r="K169" s="32">
        <v>14</v>
      </c>
      <c r="L169" s="9"/>
      <c r="M169" s="9"/>
      <c r="O169" s="10"/>
    </row>
    <row r="170" spans="1:15" x14ac:dyDescent="0.25">
      <c r="A170" s="19">
        <v>54</v>
      </c>
      <c r="B170" s="32">
        <v>0</v>
      </c>
      <c r="C170" s="3"/>
      <c r="D170" s="7"/>
      <c r="E170" s="7"/>
      <c r="F170" s="8"/>
      <c r="G170" s="19"/>
      <c r="H170" s="32"/>
      <c r="J170" s="19">
        <v>54</v>
      </c>
      <c r="K170" s="32">
        <v>10</v>
      </c>
      <c r="L170" s="9"/>
      <c r="M170" s="9"/>
      <c r="O170" s="10"/>
    </row>
    <row r="171" spans="1:15" x14ac:dyDescent="0.25">
      <c r="A171" s="19">
        <v>55</v>
      </c>
      <c r="B171" s="32">
        <v>0</v>
      </c>
      <c r="C171" s="3"/>
      <c r="D171" s="7"/>
      <c r="E171" s="7"/>
      <c r="F171" s="8"/>
      <c r="G171" s="19"/>
      <c r="H171" s="32"/>
      <c r="J171" s="19">
        <v>55</v>
      </c>
      <c r="K171" s="32">
        <v>50</v>
      </c>
      <c r="L171" s="9"/>
      <c r="M171" s="9"/>
      <c r="O171" s="10"/>
    </row>
    <row r="172" spans="1:15" x14ac:dyDescent="0.25">
      <c r="A172" s="19">
        <v>56</v>
      </c>
      <c r="B172" s="32">
        <v>40</v>
      </c>
      <c r="C172" s="3"/>
      <c r="D172" s="7"/>
      <c r="E172" s="7"/>
      <c r="F172" s="8"/>
      <c r="G172" s="19"/>
      <c r="H172" s="32"/>
      <c r="J172" s="19">
        <v>56</v>
      </c>
      <c r="K172" s="32">
        <v>60</v>
      </c>
      <c r="L172" s="9"/>
      <c r="M172" s="9"/>
      <c r="O172" s="10"/>
    </row>
    <row r="173" spans="1:15" x14ac:dyDescent="0.25">
      <c r="A173" s="19">
        <v>57</v>
      </c>
      <c r="B173" s="32">
        <v>2</v>
      </c>
      <c r="C173" s="3"/>
      <c r="D173" s="7"/>
      <c r="E173" s="7"/>
      <c r="F173" s="8"/>
      <c r="G173" s="19"/>
      <c r="H173" s="32"/>
      <c r="J173" s="19">
        <v>57</v>
      </c>
      <c r="K173" s="32">
        <v>30</v>
      </c>
      <c r="L173" s="9"/>
      <c r="M173" s="9"/>
      <c r="O173" s="10"/>
    </row>
    <row r="174" spans="1:15" x14ac:dyDescent="0.25">
      <c r="A174" s="19">
        <v>58</v>
      </c>
      <c r="B174" s="32">
        <v>2</v>
      </c>
      <c r="C174" s="3"/>
      <c r="D174" s="7"/>
      <c r="E174" s="7"/>
      <c r="F174" s="8"/>
      <c r="G174" s="19"/>
      <c r="H174" s="32"/>
      <c r="J174" s="19">
        <v>58</v>
      </c>
      <c r="K174" s="32">
        <v>30</v>
      </c>
      <c r="L174" s="9"/>
      <c r="M174" s="9"/>
      <c r="O174" s="10"/>
    </row>
    <row r="175" spans="1:15" x14ac:dyDescent="0.25">
      <c r="A175" s="19">
        <v>59</v>
      </c>
      <c r="B175" s="32">
        <v>4</v>
      </c>
      <c r="C175" s="3"/>
      <c r="D175" s="7"/>
      <c r="E175" s="7"/>
      <c r="F175" s="8"/>
      <c r="G175" s="19"/>
      <c r="H175" s="32"/>
      <c r="J175" s="19">
        <v>59</v>
      </c>
      <c r="K175" s="32">
        <v>30</v>
      </c>
      <c r="L175" s="9"/>
      <c r="M175" s="9"/>
      <c r="O175" s="10"/>
    </row>
    <row r="176" spans="1:15" x14ac:dyDescent="0.25">
      <c r="A176" s="19">
        <v>60</v>
      </c>
      <c r="B176" s="32">
        <v>2</v>
      </c>
      <c r="C176" s="3"/>
      <c r="D176" s="7"/>
      <c r="E176" s="7"/>
      <c r="F176" s="8"/>
      <c r="G176" s="19"/>
      <c r="H176" s="32"/>
      <c r="J176" s="19">
        <v>60</v>
      </c>
      <c r="K176" s="32">
        <v>10</v>
      </c>
      <c r="L176" s="9"/>
      <c r="M176" s="9"/>
      <c r="O176" s="10"/>
    </row>
    <row r="177" spans="1:15" x14ac:dyDescent="0.25">
      <c r="A177" s="19">
        <v>61</v>
      </c>
      <c r="B177" s="32">
        <v>1</v>
      </c>
      <c r="C177" s="3"/>
      <c r="D177" s="7"/>
      <c r="E177" s="7"/>
      <c r="F177" s="8"/>
      <c r="G177" s="19"/>
      <c r="H177" s="32"/>
      <c r="J177" s="19">
        <v>61</v>
      </c>
      <c r="K177" s="32">
        <v>12</v>
      </c>
      <c r="L177" s="9"/>
      <c r="M177" s="9"/>
      <c r="O177" s="10"/>
    </row>
    <row r="178" spans="1:15" x14ac:dyDescent="0.25">
      <c r="A178" s="19">
        <v>62</v>
      </c>
      <c r="B178" s="32">
        <v>0</v>
      </c>
      <c r="C178" s="3"/>
      <c r="D178" s="7"/>
      <c r="E178" s="7"/>
      <c r="F178" s="8"/>
      <c r="G178" s="19"/>
      <c r="H178" s="32"/>
      <c r="J178" s="19">
        <v>62</v>
      </c>
      <c r="K178" s="32">
        <v>14</v>
      </c>
      <c r="L178" s="9"/>
      <c r="M178" s="9"/>
      <c r="O178" s="10"/>
    </row>
    <row r="179" spans="1:15" x14ac:dyDescent="0.25">
      <c r="A179" s="19">
        <v>63</v>
      </c>
      <c r="B179" s="32">
        <v>0</v>
      </c>
      <c r="C179" s="3"/>
      <c r="D179" s="7"/>
      <c r="E179" s="7"/>
      <c r="F179" s="8"/>
      <c r="G179" s="19"/>
      <c r="H179" s="32"/>
      <c r="J179" s="19">
        <v>63</v>
      </c>
      <c r="K179" s="32">
        <v>14</v>
      </c>
      <c r="L179" s="9"/>
      <c r="M179" s="9"/>
      <c r="O179" s="10"/>
    </row>
    <row r="180" spans="1:15" x14ac:dyDescent="0.25">
      <c r="A180" s="19">
        <v>64</v>
      </c>
      <c r="B180" s="32">
        <v>0</v>
      </c>
      <c r="C180" s="3"/>
      <c r="D180" s="7"/>
      <c r="E180" s="7"/>
      <c r="F180" s="8"/>
      <c r="G180" s="19"/>
      <c r="H180" s="32"/>
      <c r="J180" s="19">
        <v>64</v>
      </c>
      <c r="K180" s="32">
        <v>10</v>
      </c>
      <c r="L180" s="9"/>
      <c r="M180" s="9"/>
      <c r="O180" s="10"/>
    </row>
    <row r="181" spans="1:15" x14ac:dyDescent="0.25">
      <c r="A181" s="19">
        <v>65</v>
      </c>
      <c r="B181" s="32">
        <v>0</v>
      </c>
      <c r="C181" s="3"/>
      <c r="D181" s="7"/>
      <c r="E181" s="7"/>
      <c r="F181" s="8"/>
      <c r="G181" s="19"/>
      <c r="H181" s="32"/>
      <c r="J181" s="19">
        <v>65</v>
      </c>
      <c r="K181" s="32">
        <v>14</v>
      </c>
      <c r="L181" s="9"/>
      <c r="M181" s="9"/>
      <c r="O181" s="10"/>
    </row>
    <row r="182" spans="1:15" x14ac:dyDescent="0.25">
      <c r="A182" s="19">
        <v>66</v>
      </c>
      <c r="B182" s="32">
        <v>0</v>
      </c>
      <c r="C182" s="3"/>
      <c r="D182" s="7"/>
      <c r="E182" s="7"/>
      <c r="F182" s="8"/>
      <c r="G182" s="19"/>
      <c r="H182" s="32"/>
      <c r="J182" s="19">
        <v>66</v>
      </c>
      <c r="K182" s="32">
        <v>5</v>
      </c>
      <c r="L182" s="9"/>
      <c r="M182" s="9"/>
      <c r="O182" s="10"/>
    </row>
    <row r="183" spans="1:15" x14ac:dyDescent="0.25">
      <c r="A183" s="19">
        <v>67</v>
      </c>
      <c r="B183" s="32">
        <v>1</v>
      </c>
      <c r="C183" s="3"/>
      <c r="D183" s="7"/>
      <c r="E183" s="7"/>
      <c r="F183" s="8"/>
      <c r="G183" s="19"/>
      <c r="H183" s="32"/>
      <c r="J183" s="19">
        <v>67</v>
      </c>
      <c r="K183" s="32">
        <v>5</v>
      </c>
      <c r="L183" s="9"/>
      <c r="M183" s="9"/>
      <c r="O183" s="10"/>
    </row>
    <row r="184" spans="1:15" x14ac:dyDescent="0.25">
      <c r="A184" s="19">
        <v>68</v>
      </c>
      <c r="B184" s="32">
        <v>0</v>
      </c>
      <c r="C184" s="3"/>
      <c r="D184" s="7"/>
      <c r="E184" s="7"/>
      <c r="F184" s="8"/>
      <c r="G184" s="19"/>
      <c r="H184" s="32"/>
      <c r="J184" s="19">
        <v>68</v>
      </c>
      <c r="K184" s="32">
        <v>21</v>
      </c>
      <c r="L184" s="9"/>
      <c r="M184" s="9"/>
      <c r="O184" s="10"/>
    </row>
    <row r="185" spans="1:15" x14ac:dyDescent="0.25">
      <c r="A185" s="19">
        <v>69</v>
      </c>
      <c r="B185" s="32">
        <v>0</v>
      </c>
      <c r="C185" s="3"/>
      <c r="D185" s="7"/>
      <c r="E185" s="7"/>
      <c r="F185" s="8"/>
      <c r="G185" s="19"/>
      <c r="H185" s="32"/>
      <c r="J185" s="19">
        <v>69</v>
      </c>
      <c r="K185" s="32">
        <v>30</v>
      </c>
      <c r="L185" s="9"/>
      <c r="M185" s="9"/>
      <c r="O185" s="10"/>
    </row>
    <row r="186" spans="1:15" x14ac:dyDescent="0.25">
      <c r="A186" s="19">
        <v>70</v>
      </c>
      <c r="B186" s="32">
        <v>2</v>
      </c>
      <c r="C186" s="3"/>
      <c r="D186" s="7"/>
      <c r="E186" s="7"/>
      <c r="F186" s="8"/>
      <c r="G186" s="19"/>
      <c r="H186" s="32"/>
      <c r="J186" s="19">
        <v>70</v>
      </c>
      <c r="K186" s="32">
        <v>12</v>
      </c>
      <c r="L186" s="9"/>
      <c r="M186" s="9"/>
      <c r="O186" s="10"/>
    </row>
    <row r="187" spans="1:15" x14ac:dyDescent="0.25">
      <c r="A187" s="19">
        <v>71</v>
      </c>
      <c r="B187" s="32">
        <v>0</v>
      </c>
      <c r="C187" s="3"/>
      <c r="D187" s="7"/>
      <c r="E187" s="7"/>
      <c r="F187" s="8"/>
      <c r="G187" s="19"/>
      <c r="H187" s="32"/>
      <c r="J187" s="19">
        <v>71</v>
      </c>
      <c r="K187" s="32">
        <v>21</v>
      </c>
      <c r="L187" s="9"/>
      <c r="M187" s="9"/>
      <c r="O187" s="10"/>
    </row>
    <row r="188" spans="1:15" x14ac:dyDescent="0.25">
      <c r="A188" s="19">
        <v>72</v>
      </c>
      <c r="B188" s="32">
        <v>0</v>
      </c>
      <c r="C188" s="3"/>
      <c r="D188" s="7"/>
      <c r="E188" s="7"/>
      <c r="F188" s="8"/>
      <c r="G188" s="19"/>
      <c r="H188" s="32"/>
      <c r="J188" s="19">
        <v>72</v>
      </c>
      <c r="K188" s="32">
        <v>35</v>
      </c>
      <c r="L188" s="9"/>
      <c r="M188" s="9"/>
      <c r="O188" s="10"/>
    </row>
    <row r="189" spans="1:15" x14ac:dyDescent="0.25">
      <c r="A189" s="19">
        <v>73</v>
      </c>
      <c r="B189" s="32">
        <v>3</v>
      </c>
      <c r="C189" s="3"/>
      <c r="D189" s="7"/>
      <c r="E189" s="7"/>
      <c r="F189" s="8"/>
      <c r="G189" s="19"/>
      <c r="H189" s="32"/>
      <c r="J189" s="19">
        <v>73</v>
      </c>
      <c r="K189" s="32">
        <v>21</v>
      </c>
      <c r="L189" s="9"/>
      <c r="M189" s="9"/>
      <c r="O189" s="10"/>
    </row>
    <row r="190" spans="1:15" x14ac:dyDescent="0.25">
      <c r="A190" s="19">
        <v>74</v>
      </c>
      <c r="B190" s="32">
        <v>0</v>
      </c>
      <c r="C190" s="3"/>
      <c r="D190" s="7"/>
      <c r="E190" s="7"/>
      <c r="F190" s="8"/>
      <c r="G190" s="19"/>
      <c r="H190" s="32"/>
      <c r="J190" s="19">
        <v>74</v>
      </c>
      <c r="K190" s="32">
        <v>23</v>
      </c>
      <c r="L190" s="9"/>
      <c r="M190" s="9"/>
      <c r="O190" s="10"/>
    </row>
    <row r="191" spans="1:15" x14ac:dyDescent="0.25">
      <c r="A191" s="19">
        <v>75</v>
      </c>
      <c r="B191" s="32">
        <v>0</v>
      </c>
      <c r="C191" s="3"/>
      <c r="D191" s="7"/>
      <c r="E191" s="7"/>
      <c r="F191" s="8"/>
      <c r="G191" s="19"/>
      <c r="H191" s="32"/>
      <c r="J191" s="19">
        <v>75</v>
      </c>
      <c r="K191" s="32">
        <v>25</v>
      </c>
      <c r="L191" s="9"/>
      <c r="M191" s="9"/>
      <c r="O191" s="10"/>
    </row>
    <row r="192" spans="1:15" x14ac:dyDescent="0.25">
      <c r="O192" s="10"/>
    </row>
    <row r="193" spans="15:15" x14ac:dyDescent="0.25">
      <c r="O193" s="10"/>
    </row>
    <row r="194" spans="15:15" x14ac:dyDescent="0.25">
      <c r="O194" s="10"/>
    </row>
    <row r="195" spans="15:15" x14ac:dyDescent="0.25">
      <c r="O195" s="10"/>
    </row>
    <row r="196" spans="15:15" x14ac:dyDescent="0.25">
      <c r="O196" s="10"/>
    </row>
    <row r="197" spans="15:15" x14ac:dyDescent="0.25">
      <c r="O197" s="10"/>
    </row>
    <row r="198" spans="15:15" x14ac:dyDescent="0.25">
      <c r="O198" s="10"/>
    </row>
    <row r="199" spans="15:15" x14ac:dyDescent="0.25">
      <c r="O199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9"/>
  <sheetViews>
    <sheetView topLeftCell="A94" workbookViewId="0">
      <selection activeCell="O105" sqref="O105"/>
    </sheetView>
  </sheetViews>
  <sheetFormatPr defaultRowHeight="15" x14ac:dyDescent="0.25"/>
  <cols>
    <col min="1" max="1" width="7.7109375" customWidth="1"/>
    <col min="2" max="2" width="13.42578125" customWidth="1"/>
    <col min="3" max="3" width="10.7109375" style="3" customWidth="1"/>
    <col min="4" max="4" width="12.140625" style="7" customWidth="1"/>
    <col min="5" max="5" width="11.85546875" style="7" customWidth="1"/>
    <col min="6" max="6" width="9.42578125" style="8" customWidth="1"/>
    <col min="7" max="7" width="11.42578125" style="8" customWidth="1"/>
    <col min="8" max="8" width="18.5703125" style="9" customWidth="1"/>
    <col min="9" max="9" width="7.140625" style="9" customWidth="1"/>
    <col min="10" max="10" width="11" style="9" customWidth="1"/>
    <col min="11" max="11" width="12.28515625" style="9" customWidth="1"/>
    <col min="12" max="12" width="18.5703125" style="9" bestFit="1" customWidth="1"/>
    <col min="13" max="13" width="12" style="9" bestFit="1" customWidth="1"/>
    <col min="14" max="14" width="13.28515625" style="9" customWidth="1"/>
    <col min="15" max="15" width="18.140625" style="10" customWidth="1"/>
    <col min="16" max="17" width="6.28515625" style="10" customWidth="1"/>
    <col min="18" max="18" width="14.5703125" customWidth="1"/>
  </cols>
  <sheetData>
    <row r="1" spans="1:19" ht="23.25" x14ac:dyDescent="0.35">
      <c r="B1" s="12" t="s">
        <v>23</v>
      </c>
      <c r="C1" s="12"/>
      <c r="D1" s="12"/>
      <c r="E1" s="12"/>
      <c r="F1" s="12"/>
      <c r="G1" s="12"/>
      <c r="H1" s="12"/>
      <c r="I1"/>
      <c r="J1"/>
      <c r="K1"/>
      <c r="L1"/>
      <c r="M1"/>
      <c r="N1"/>
      <c r="O1"/>
      <c r="P1"/>
      <c r="Q1"/>
    </row>
    <row r="2" spans="1:19" x14ac:dyDescent="0.25">
      <c r="A2" s="19" t="s">
        <v>17</v>
      </c>
      <c r="B2" s="5" t="s">
        <v>0</v>
      </c>
      <c r="C2" s="5" t="s">
        <v>2</v>
      </c>
      <c r="D2" s="44" t="s">
        <v>6</v>
      </c>
      <c r="E2" s="44" t="s">
        <v>7</v>
      </c>
      <c r="F2" s="27" t="s">
        <v>3</v>
      </c>
      <c r="G2" s="27" t="s">
        <v>20</v>
      </c>
      <c r="H2" s="36" t="s">
        <v>4</v>
      </c>
      <c r="I2" s="36" t="s">
        <v>5</v>
      </c>
      <c r="J2" s="36" t="s">
        <v>9</v>
      </c>
      <c r="K2" s="36" t="s">
        <v>8</v>
      </c>
      <c r="L2" s="36" t="s">
        <v>13</v>
      </c>
      <c r="M2" s="36" t="s">
        <v>12</v>
      </c>
      <c r="N2" s="36" t="s">
        <v>16</v>
      </c>
      <c r="O2" s="28" t="s">
        <v>11</v>
      </c>
      <c r="P2" s="28" t="s">
        <v>10</v>
      </c>
      <c r="Q2" s="28" t="s">
        <v>14</v>
      </c>
      <c r="R2" s="5" t="s">
        <v>19</v>
      </c>
    </row>
    <row r="3" spans="1:19" x14ac:dyDescent="0.25">
      <c r="A3" s="19">
        <v>1</v>
      </c>
      <c r="B3" s="17">
        <v>34</v>
      </c>
      <c r="C3" s="17" t="s">
        <v>1</v>
      </c>
      <c r="D3" s="45">
        <v>28</v>
      </c>
      <c r="E3" s="45">
        <v>1</v>
      </c>
      <c r="F3" s="33">
        <v>11</v>
      </c>
      <c r="G3" s="33">
        <v>33</v>
      </c>
      <c r="H3" s="36">
        <v>5</v>
      </c>
      <c r="I3" s="36">
        <v>0</v>
      </c>
      <c r="J3" s="36">
        <v>0</v>
      </c>
      <c r="K3" s="36">
        <v>5</v>
      </c>
      <c r="L3" s="36">
        <v>0</v>
      </c>
      <c r="M3" s="36">
        <v>0</v>
      </c>
      <c r="N3" s="36">
        <v>7</v>
      </c>
      <c r="O3" s="34">
        <v>0</v>
      </c>
      <c r="P3" s="34">
        <v>1</v>
      </c>
      <c r="Q3" s="34">
        <v>0</v>
      </c>
      <c r="R3" s="19">
        <f t="shared" ref="R3:R52" si="0">SUM(D3+E3)</f>
        <v>29</v>
      </c>
    </row>
    <row r="4" spans="1:19" x14ac:dyDescent="0.25">
      <c r="A4" s="19">
        <v>2</v>
      </c>
      <c r="B4" s="17">
        <v>21</v>
      </c>
      <c r="C4" s="17" t="s">
        <v>15</v>
      </c>
      <c r="D4" s="45">
        <v>35</v>
      </c>
      <c r="E4" s="45">
        <v>0</v>
      </c>
      <c r="F4" s="33">
        <v>12</v>
      </c>
      <c r="G4" s="33">
        <v>24</v>
      </c>
      <c r="H4" s="36">
        <v>5</v>
      </c>
      <c r="I4" s="36">
        <v>7</v>
      </c>
      <c r="J4" s="36">
        <v>3</v>
      </c>
      <c r="K4" s="36">
        <v>0</v>
      </c>
      <c r="L4" s="36">
        <v>0</v>
      </c>
      <c r="M4" s="36">
        <v>3</v>
      </c>
      <c r="N4" s="36">
        <v>5</v>
      </c>
      <c r="O4" s="34">
        <v>0</v>
      </c>
      <c r="P4" s="34">
        <v>0</v>
      </c>
      <c r="Q4" s="34">
        <v>0</v>
      </c>
      <c r="R4" s="19">
        <f t="shared" si="0"/>
        <v>35</v>
      </c>
    </row>
    <row r="5" spans="1:19" x14ac:dyDescent="0.25">
      <c r="A5" s="19">
        <v>3</v>
      </c>
      <c r="B5" s="17">
        <v>21</v>
      </c>
      <c r="C5" s="17" t="s">
        <v>15</v>
      </c>
      <c r="D5" s="45">
        <v>40</v>
      </c>
      <c r="E5" s="45">
        <v>0</v>
      </c>
      <c r="F5" s="33">
        <v>15</v>
      </c>
      <c r="G5" s="33">
        <v>45</v>
      </c>
      <c r="H5" s="36">
        <v>10</v>
      </c>
      <c r="I5" s="36">
        <v>3</v>
      </c>
      <c r="J5" s="36">
        <v>5</v>
      </c>
      <c r="K5" s="36">
        <v>0</v>
      </c>
      <c r="L5" s="36">
        <v>0</v>
      </c>
      <c r="M5" s="36">
        <v>0</v>
      </c>
      <c r="N5" s="36">
        <v>7</v>
      </c>
      <c r="O5" s="34">
        <v>0</v>
      </c>
      <c r="P5" s="34">
        <v>0</v>
      </c>
      <c r="Q5" s="34">
        <v>0</v>
      </c>
      <c r="R5" s="19">
        <f t="shared" si="0"/>
        <v>40</v>
      </c>
    </row>
    <row r="6" spans="1:19" x14ac:dyDescent="0.25">
      <c r="A6" s="19">
        <v>4</v>
      </c>
      <c r="B6" s="17">
        <v>36</v>
      </c>
      <c r="C6" s="17" t="s">
        <v>1</v>
      </c>
      <c r="D6" s="45">
        <v>46</v>
      </c>
      <c r="E6" s="45">
        <v>0</v>
      </c>
      <c r="F6" s="33">
        <v>35</v>
      </c>
      <c r="G6" s="33">
        <v>70</v>
      </c>
      <c r="H6" s="36">
        <v>11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4">
        <v>0</v>
      </c>
      <c r="P6" s="34">
        <v>0</v>
      </c>
      <c r="Q6" s="34">
        <v>0</v>
      </c>
      <c r="R6" s="19">
        <f t="shared" si="0"/>
        <v>46</v>
      </c>
      <c r="S6" t="s">
        <v>18</v>
      </c>
    </row>
    <row r="7" spans="1:19" x14ac:dyDescent="0.25">
      <c r="A7" s="19">
        <v>5</v>
      </c>
      <c r="B7" s="17">
        <v>83</v>
      </c>
      <c r="C7" s="17" t="s">
        <v>15</v>
      </c>
      <c r="D7" s="45">
        <v>70</v>
      </c>
      <c r="E7" s="45">
        <v>0</v>
      </c>
      <c r="F7" s="33">
        <v>70</v>
      </c>
      <c r="G7" s="33">
        <v>105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4">
        <v>0</v>
      </c>
      <c r="P7" s="34">
        <v>0</v>
      </c>
      <c r="Q7" s="34">
        <v>0</v>
      </c>
      <c r="R7" s="19">
        <f t="shared" si="0"/>
        <v>70</v>
      </c>
    </row>
    <row r="8" spans="1:19" x14ac:dyDescent="0.25">
      <c r="A8" s="19">
        <v>6</v>
      </c>
      <c r="B8" s="17">
        <v>24</v>
      </c>
      <c r="C8" s="17" t="s">
        <v>15</v>
      </c>
      <c r="D8" s="45">
        <v>27</v>
      </c>
      <c r="E8" s="45">
        <v>0</v>
      </c>
      <c r="F8" s="33">
        <v>14</v>
      </c>
      <c r="G8" s="33">
        <v>21</v>
      </c>
      <c r="H8" s="36">
        <v>6</v>
      </c>
      <c r="I8" s="36">
        <v>0</v>
      </c>
      <c r="J8" s="36">
        <v>0</v>
      </c>
      <c r="K8" s="36">
        <v>5</v>
      </c>
      <c r="L8" s="36">
        <v>0</v>
      </c>
      <c r="M8" s="36">
        <v>2</v>
      </c>
      <c r="N8" s="36">
        <v>0</v>
      </c>
      <c r="O8" s="34">
        <v>0</v>
      </c>
      <c r="P8" s="34">
        <v>0</v>
      </c>
      <c r="Q8" s="34">
        <v>0</v>
      </c>
      <c r="R8" s="19">
        <f t="shared" si="0"/>
        <v>27</v>
      </c>
    </row>
    <row r="9" spans="1:19" x14ac:dyDescent="0.25">
      <c r="A9" s="19">
        <v>7</v>
      </c>
      <c r="B9" s="17">
        <v>20</v>
      </c>
      <c r="C9" s="17" t="s">
        <v>15</v>
      </c>
      <c r="D9" s="45">
        <v>35</v>
      </c>
      <c r="E9" s="45">
        <v>0</v>
      </c>
      <c r="F9" s="33">
        <v>16</v>
      </c>
      <c r="G9" s="33">
        <v>48</v>
      </c>
      <c r="H9" s="36">
        <v>5</v>
      </c>
      <c r="I9" s="36">
        <v>3</v>
      </c>
      <c r="J9" s="36">
        <v>7</v>
      </c>
      <c r="K9" s="36">
        <v>0</v>
      </c>
      <c r="L9" s="36">
        <v>0</v>
      </c>
      <c r="M9" s="36">
        <v>4</v>
      </c>
      <c r="N9" s="36">
        <v>0</v>
      </c>
      <c r="O9" s="34">
        <v>0</v>
      </c>
      <c r="P9" s="34">
        <v>0</v>
      </c>
      <c r="Q9" s="34">
        <v>0</v>
      </c>
      <c r="R9" s="19">
        <f t="shared" si="0"/>
        <v>35</v>
      </c>
    </row>
    <row r="10" spans="1:19" x14ac:dyDescent="0.25">
      <c r="A10" s="24">
        <v>8</v>
      </c>
      <c r="B10" s="18">
        <v>18</v>
      </c>
      <c r="C10" s="18" t="s">
        <v>1</v>
      </c>
      <c r="D10" s="45">
        <v>17</v>
      </c>
      <c r="E10" s="45">
        <v>1</v>
      </c>
      <c r="F10" s="33">
        <v>14</v>
      </c>
      <c r="G10" s="33">
        <v>28</v>
      </c>
      <c r="H10" s="36">
        <v>2</v>
      </c>
      <c r="I10" s="36">
        <v>1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4">
        <v>1</v>
      </c>
      <c r="P10" s="34">
        <v>0</v>
      </c>
      <c r="Q10" s="34">
        <v>0</v>
      </c>
      <c r="R10" s="19">
        <f t="shared" si="0"/>
        <v>18</v>
      </c>
    </row>
    <row r="11" spans="1:19" x14ac:dyDescent="0.25">
      <c r="A11" s="19">
        <v>9</v>
      </c>
      <c r="B11" s="17">
        <v>31</v>
      </c>
      <c r="C11" s="17" t="s">
        <v>1</v>
      </c>
      <c r="D11" s="45">
        <v>15</v>
      </c>
      <c r="E11" s="45">
        <v>0</v>
      </c>
      <c r="F11" s="33">
        <v>0</v>
      </c>
      <c r="G11" s="33">
        <v>0</v>
      </c>
      <c r="H11" s="36">
        <v>0</v>
      </c>
      <c r="I11" s="36">
        <v>5</v>
      </c>
      <c r="J11" s="36">
        <v>4</v>
      </c>
      <c r="K11" s="36">
        <v>6</v>
      </c>
      <c r="L11" s="36">
        <v>0</v>
      </c>
      <c r="M11" s="36">
        <v>0</v>
      </c>
      <c r="N11" s="36">
        <v>0</v>
      </c>
      <c r="O11" s="34">
        <v>0</v>
      </c>
      <c r="P11" s="34">
        <v>0</v>
      </c>
      <c r="Q11" s="34">
        <v>0</v>
      </c>
      <c r="R11" s="19">
        <f t="shared" si="0"/>
        <v>15</v>
      </c>
    </row>
    <row r="12" spans="1:19" x14ac:dyDescent="0.25">
      <c r="A12" s="19">
        <v>10</v>
      </c>
      <c r="B12" s="17">
        <v>18</v>
      </c>
      <c r="C12" s="17" t="s">
        <v>1</v>
      </c>
      <c r="D12" s="45">
        <v>21</v>
      </c>
      <c r="E12" s="45">
        <v>0</v>
      </c>
      <c r="F12" s="33">
        <v>4</v>
      </c>
      <c r="G12" s="33">
        <v>12</v>
      </c>
      <c r="H12" s="36">
        <v>10</v>
      </c>
      <c r="I12" s="36">
        <v>7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4">
        <v>0</v>
      </c>
      <c r="P12" s="34">
        <v>0</v>
      </c>
      <c r="Q12" s="34">
        <v>0</v>
      </c>
      <c r="R12" s="19">
        <f t="shared" si="0"/>
        <v>21</v>
      </c>
    </row>
    <row r="13" spans="1:19" x14ac:dyDescent="0.25">
      <c r="A13" s="19">
        <v>11</v>
      </c>
      <c r="B13" s="17">
        <v>28</v>
      </c>
      <c r="C13" s="17" t="s">
        <v>1</v>
      </c>
      <c r="D13" s="45">
        <v>7</v>
      </c>
      <c r="E13" s="45">
        <v>1</v>
      </c>
      <c r="F13" s="33">
        <v>0</v>
      </c>
      <c r="G13" s="33">
        <v>0</v>
      </c>
      <c r="H13" s="36">
        <v>0</v>
      </c>
      <c r="I13" s="36">
        <v>7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4">
        <v>0</v>
      </c>
      <c r="P13" s="34">
        <v>1</v>
      </c>
      <c r="Q13" s="34">
        <v>0</v>
      </c>
      <c r="R13" s="19">
        <f t="shared" si="0"/>
        <v>8</v>
      </c>
    </row>
    <row r="14" spans="1:19" x14ac:dyDescent="0.25">
      <c r="A14" s="19">
        <v>12</v>
      </c>
      <c r="B14" s="17">
        <v>19</v>
      </c>
      <c r="C14" s="17" t="s">
        <v>15</v>
      </c>
      <c r="D14" s="45">
        <v>16</v>
      </c>
      <c r="E14" s="45">
        <v>2</v>
      </c>
      <c r="F14" s="33">
        <v>3</v>
      </c>
      <c r="G14" s="33">
        <v>6</v>
      </c>
      <c r="H14" s="36">
        <v>0</v>
      </c>
      <c r="I14" s="36">
        <v>6</v>
      </c>
      <c r="J14" s="36">
        <v>0</v>
      </c>
      <c r="K14" s="36">
        <v>4</v>
      </c>
      <c r="L14" s="36">
        <v>3</v>
      </c>
      <c r="M14" s="36">
        <v>0</v>
      </c>
      <c r="N14" s="36">
        <v>0</v>
      </c>
      <c r="O14" s="34">
        <v>0</v>
      </c>
      <c r="P14" s="34">
        <v>0</v>
      </c>
      <c r="Q14" s="34">
        <v>0</v>
      </c>
      <c r="R14" s="19">
        <f t="shared" si="0"/>
        <v>18</v>
      </c>
    </row>
    <row r="15" spans="1:19" x14ac:dyDescent="0.25">
      <c r="A15" s="19">
        <v>13</v>
      </c>
      <c r="B15" s="17">
        <v>51</v>
      </c>
      <c r="C15" s="17" t="s">
        <v>1</v>
      </c>
      <c r="D15" s="45">
        <v>21</v>
      </c>
      <c r="E15" s="45">
        <v>2</v>
      </c>
      <c r="F15" s="33">
        <v>14</v>
      </c>
      <c r="G15" s="33">
        <v>21</v>
      </c>
      <c r="H15" s="36">
        <v>7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4">
        <v>2</v>
      </c>
      <c r="P15" s="34">
        <v>0</v>
      </c>
      <c r="Q15" s="34">
        <v>0</v>
      </c>
      <c r="R15" s="19">
        <f t="shared" si="0"/>
        <v>23</v>
      </c>
    </row>
    <row r="16" spans="1:19" x14ac:dyDescent="0.25">
      <c r="A16" s="19">
        <v>14</v>
      </c>
      <c r="B16" s="17">
        <v>41</v>
      </c>
      <c r="C16" s="17" t="s">
        <v>15</v>
      </c>
      <c r="D16" s="45">
        <v>21</v>
      </c>
      <c r="E16" s="45">
        <v>0</v>
      </c>
      <c r="F16" s="33">
        <v>21</v>
      </c>
      <c r="G16" s="33">
        <v>35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4">
        <v>0</v>
      </c>
      <c r="P16" s="34">
        <v>0</v>
      </c>
      <c r="Q16" s="34">
        <v>0</v>
      </c>
      <c r="R16" s="19">
        <f t="shared" si="0"/>
        <v>21</v>
      </c>
    </row>
    <row r="17" spans="1:22" x14ac:dyDescent="0.25">
      <c r="A17" s="19">
        <v>15</v>
      </c>
      <c r="B17" s="17">
        <v>44</v>
      </c>
      <c r="C17" s="17" t="s">
        <v>1</v>
      </c>
      <c r="D17" s="45">
        <v>21</v>
      </c>
      <c r="E17" s="45">
        <v>1</v>
      </c>
      <c r="F17" s="33">
        <v>0</v>
      </c>
      <c r="G17" s="33">
        <v>0</v>
      </c>
      <c r="H17" s="36">
        <v>5</v>
      </c>
      <c r="I17" s="36">
        <v>6</v>
      </c>
      <c r="J17" s="36">
        <v>10</v>
      </c>
      <c r="K17" s="36">
        <v>0</v>
      </c>
      <c r="L17" s="36">
        <v>0</v>
      </c>
      <c r="M17" s="36">
        <v>0</v>
      </c>
      <c r="N17" s="36">
        <v>0</v>
      </c>
      <c r="O17" s="34">
        <v>0</v>
      </c>
      <c r="P17" s="34">
        <v>1</v>
      </c>
      <c r="Q17" s="34">
        <v>0</v>
      </c>
      <c r="R17" s="19">
        <f t="shared" si="0"/>
        <v>22</v>
      </c>
    </row>
    <row r="18" spans="1:22" x14ac:dyDescent="0.25">
      <c r="A18" s="19">
        <v>16</v>
      </c>
      <c r="B18" s="17">
        <v>47</v>
      </c>
      <c r="C18" s="17" t="s">
        <v>1</v>
      </c>
      <c r="D18" s="45">
        <v>56</v>
      </c>
      <c r="E18" s="45">
        <v>1</v>
      </c>
      <c r="F18" s="33">
        <v>25</v>
      </c>
      <c r="G18" s="33">
        <v>34</v>
      </c>
      <c r="H18" s="36">
        <v>8</v>
      </c>
      <c r="I18" s="36">
        <v>0</v>
      </c>
      <c r="J18" s="36">
        <v>2</v>
      </c>
      <c r="K18" s="36">
        <v>0</v>
      </c>
      <c r="L18" s="36">
        <v>0</v>
      </c>
      <c r="M18" s="36">
        <v>5</v>
      </c>
      <c r="N18" s="36">
        <v>16</v>
      </c>
      <c r="O18" s="34">
        <v>0</v>
      </c>
      <c r="P18" s="34">
        <v>1</v>
      </c>
      <c r="Q18" s="34">
        <v>0</v>
      </c>
      <c r="R18" s="19">
        <f t="shared" si="0"/>
        <v>57</v>
      </c>
    </row>
    <row r="19" spans="1:22" x14ac:dyDescent="0.25">
      <c r="A19" s="19">
        <v>17</v>
      </c>
      <c r="B19" s="17">
        <v>19</v>
      </c>
      <c r="C19" s="17" t="s">
        <v>15</v>
      </c>
      <c r="D19" s="45">
        <v>35</v>
      </c>
      <c r="E19" s="45">
        <v>1</v>
      </c>
      <c r="F19" s="33">
        <v>7</v>
      </c>
      <c r="G19" s="33">
        <v>14</v>
      </c>
      <c r="H19" s="36">
        <v>4</v>
      </c>
      <c r="I19" s="36">
        <v>10</v>
      </c>
      <c r="J19" s="36">
        <v>0</v>
      </c>
      <c r="K19" s="36">
        <v>0</v>
      </c>
      <c r="L19" s="36">
        <v>0</v>
      </c>
      <c r="M19" s="36">
        <v>8</v>
      </c>
      <c r="N19" s="36">
        <v>6</v>
      </c>
      <c r="O19" s="34">
        <v>1</v>
      </c>
      <c r="P19" s="34">
        <v>0</v>
      </c>
      <c r="Q19" s="34">
        <v>0</v>
      </c>
      <c r="R19" s="19">
        <f t="shared" si="0"/>
        <v>36</v>
      </c>
    </row>
    <row r="20" spans="1:22" x14ac:dyDescent="0.25">
      <c r="A20" s="19">
        <v>18</v>
      </c>
      <c r="B20" s="17">
        <v>27</v>
      </c>
      <c r="C20" s="17" t="s">
        <v>1</v>
      </c>
      <c r="D20" s="45">
        <v>30</v>
      </c>
      <c r="E20" s="45">
        <v>2</v>
      </c>
      <c r="F20" s="33">
        <v>8</v>
      </c>
      <c r="G20" s="33">
        <v>24</v>
      </c>
      <c r="H20" s="36">
        <v>9</v>
      </c>
      <c r="I20" s="36">
        <v>2</v>
      </c>
      <c r="J20" s="36">
        <v>3</v>
      </c>
      <c r="K20" s="36">
        <v>0</v>
      </c>
      <c r="L20" s="36">
        <v>0</v>
      </c>
      <c r="M20" s="36">
        <v>0</v>
      </c>
      <c r="N20" s="36">
        <v>8</v>
      </c>
      <c r="O20" s="34">
        <v>2</v>
      </c>
      <c r="P20" s="34">
        <v>0</v>
      </c>
      <c r="Q20" s="34">
        <v>0</v>
      </c>
      <c r="R20" s="19">
        <f t="shared" si="0"/>
        <v>32</v>
      </c>
    </row>
    <row r="21" spans="1:22" x14ac:dyDescent="0.25">
      <c r="A21" s="19">
        <v>19</v>
      </c>
      <c r="B21" s="17">
        <v>20</v>
      </c>
      <c r="C21" s="17" t="s">
        <v>15</v>
      </c>
      <c r="D21" s="45">
        <v>20</v>
      </c>
      <c r="E21" s="45">
        <v>0</v>
      </c>
      <c r="F21" s="33">
        <v>4</v>
      </c>
      <c r="G21" s="33">
        <v>12</v>
      </c>
      <c r="H21" s="36">
        <v>8</v>
      </c>
      <c r="I21" s="36">
        <v>0</v>
      </c>
      <c r="J21" s="36">
        <v>0</v>
      </c>
      <c r="K21" s="36">
        <v>5</v>
      </c>
      <c r="L21" s="36">
        <v>0</v>
      </c>
      <c r="M21" s="36">
        <v>0</v>
      </c>
      <c r="N21" s="36">
        <v>3</v>
      </c>
      <c r="O21" s="34">
        <v>0</v>
      </c>
      <c r="P21" s="34">
        <v>0</v>
      </c>
      <c r="Q21" s="34">
        <v>0</v>
      </c>
      <c r="R21" s="19">
        <f t="shared" si="0"/>
        <v>20</v>
      </c>
      <c r="V21" t="s">
        <v>18</v>
      </c>
    </row>
    <row r="22" spans="1:22" x14ac:dyDescent="0.25">
      <c r="A22" s="19">
        <v>20</v>
      </c>
      <c r="B22" s="17">
        <v>27</v>
      </c>
      <c r="C22" s="17" t="s">
        <v>15</v>
      </c>
      <c r="D22" s="45">
        <v>28</v>
      </c>
      <c r="E22" s="45">
        <v>0</v>
      </c>
      <c r="F22" s="33">
        <v>25</v>
      </c>
      <c r="G22" s="33">
        <v>32</v>
      </c>
      <c r="H22" s="36">
        <v>2</v>
      </c>
      <c r="I22" s="36">
        <v>0</v>
      </c>
      <c r="J22" s="36">
        <v>0</v>
      </c>
      <c r="K22" s="36">
        <v>0</v>
      </c>
      <c r="L22" s="36">
        <v>0</v>
      </c>
      <c r="M22" s="36">
        <v>1</v>
      </c>
      <c r="N22" s="36">
        <v>0</v>
      </c>
      <c r="O22" s="34">
        <v>0</v>
      </c>
      <c r="P22" s="34">
        <v>0</v>
      </c>
      <c r="Q22" s="34">
        <v>0</v>
      </c>
      <c r="R22" s="19">
        <f t="shared" si="0"/>
        <v>28</v>
      </c>
    </row>
    <row r="23" spans="1:22" x14ac:dyDescent="0.25">
      <c r="A23" s="19">
        <v>21</v>
      </c>
      <c r="B23" s="17">
        <v>19</v>
      </c>
      <c r="C23" s="17" t="s">
        <v>15</v>
      </c>
      <c r="D23" s="45">
        <v>21</v>
      </c>
      <c r="E23" s="45">
        <v>0</v>
      </c>
      <c r="F23" s="33">
        <v>11</v>
      </c>
      <c r="G23" s="33">
        <v>22</v>
      </c>
      <c r="H23" s="36">
        <v>10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4">
        <v>0</v>
      </c>
      <c r="P23" s="34">
        <v>0</v>
      </c>
      <c r="Q23" s="34">
        <v>0</v>
      </c>
      <c r="R23" s="19">
        <f t="shared" si="0"/>
        <v>21</v>
      </c>
    </row>
    <row r="24" spans="1:22" x14ac:dyDescent="0.25">
      <c r="A24" s="19">
        <v>22</v>
      </c>
      <c r="B24" s="17">
        <v>20</v>
      </c>
      <c r="C24" s="17" t="s">
        <v>15</v>
      </c>
      <c r="D24" s="45">
        <v>35</v>
      </c>
      <c r="E24" s="45">
        <v>2</v>
      </c>
      <c r="F24" s="33">
        <v>11</v>
      </c>
      <c r="G24" s="33">
        <v>33</v>
      </c>
      <c r="H24" s="36">
        <v>12</v>
      </c>
      <c r="I24" s="36">
        <v>0</v>
      </c>
      <c r="J24" s="36">
        <v>5</v>
      </c>
      <c r="K24" s="36">
        <v>7</v>
      </c>
      <c r="L24" s="36">
        <v>0</v>
      </c>
      <c r="M24" s="36">
        <v>0</v>
      </c>
      <c r="N24" s="36">
        <v>0</v>
      </c>
      <c r="O24" s="34">
        <v>0</v>
      </c>
      <c r="P24" s="34">
        <v>0</v>
      </c>
      <c r="Q24" s="34">
        <v>0</v>
      </c>
      <c r="R24" s="19">
        <f t="shared" si="0"/>
        <v>37</v>
      </c>
    </row>
    <row r="25" spans="1:22" x14ac:dyDescent="0.25">
      <c r="A25" s="19">
        <v>23</v>
      </c>
      <c r="B25" s="17">
        <v>19</v>
      </c>
      <c r="C25" s="17" t="s">
        <v>1</v>
      </c>
      <c r="D25" s="45">
        <v>21</v>
      </c>
      <c r="E25" s="45">
        <v>0</v>
      </c>
      <c r="F25" s="33">
        <v>6</v>
      </c>
      <c r="G25" s="33">
        <v>18</v>
      </c>
      <c r="H25" s="36">
        <v>5</v>
      </c>
      <c r="I25" s="36">
        <v>10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4">
        <v>0</v>
      </c>
      <c r="P25" s="34">
        <v>0</v>
      </c>
      <c r="Q25" s="34">
        <v>0</v>
      </c>
      <c r="R25" s="19">
        <f t="shared" si="0"/>
        <v>21</v>
      </c>
    </row>
    <row r="26" spans="1:22" x14ac:dyDescent="0.25">
      <c r="A26" s="19">
        <v>24</v>
      </c>
      <c r="B26" s="17">
        <v>19</v>
      </c>
      <c r="C26" s="17" t="s">
        <v>1</v>
      </c>
      <c r="D26" s="45">
        <v>10</v>
      </c>
      <c r="E26" s="45">
        <v>0</v>
      </c>
      <c r="F26" s="33">
        <v>10</v>
      </c>
      <c r="G26" s="33">
        <v>24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4">
        <v>0</v>
      </c>
      <c r="P26" s="34">
        <v>0</v>
      </c>
      <c r="Q26" s="34">
        <v>0</v>
      </c>
      <c r="R26" s="19">
        <f t="shared" si="0"/>
        <v>10</v>
      </c>
    </row>
    <row r="27" spans="1:22" x14ac:dyDescent="0.25">
      <c r="A27" s="19">
        <v>25</v>
      </c>
      <c r="B27" s="17">
        <v>51</v>
      </c>
      <c r="C27" s="17" t="s">
        <v>1</v>
      </c>
      <c r="D27" s="45">
        <v>14</v>
      </c>
      <c r="E27" s="45">
        <v>2</v>
      </c>
      <c r="F27" s="33">
        <v>14</v>
      </c>
      <c r="G27" s="33">
        <v>21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4">
        <v>2</v>
      </c>
      <c r="P27" s="34">
        <v>0</v>
      </c>
      <c r="Q27" s="34">
        <v>0</v>
      </c>
      <c r="R27" s="19">
        <f t="shared" si="0"/>
        <v>16</v>
      </c>
    </row>
    <row r="28" spans="1:22" x14ac:dyDescent="0.25">
      <c r="A28" s="19">
        <v>26</v>
      </c>
      <c r="B28" s="17">
        <v>19</v>
      </c>
      <c r="C28" s="17" t="s">
        <v>15</v>
      </c>
      <c r="D28" s="45">
        <v>35</v>
      </c>
      <c r="E28" s="45">
        <v>1</v>
      </c>
      <c r="F28" s="33">
        <v>14</v>
      </c>
      <c r="G28" s="33">
        <v>28</v>
      </c>
      <c r="H28" s="36">
        <v>7</v>
      </c>
      <c r="I28" s="36">
        <v>0</v>
      </c>
      <c r="J28" s="36">
        <v>7</v>
      </c>
      <c r="K28" s="36">
        <v>0</v>
      </c>
      <c r="L28" s="36">
        <v>0</v>
      </c>
      <c r="M28" s="36">
        <v>7</v>
      </c>
      <c r="N28" s="36">
        <v>0</v>
      </c>
      <c r="O28" s="34">
        <v>0</v>
      </c>
      <c r="P28" s="34">
        <v>1</v>
      </c>
      <c r="Q28" s="34">
        <v>0</v>
      </c>
      <c r="R28" s="19">
        <f t="shared" si="0"/>
        <v>36</v>
      </c>
    </row>
    <row r="29" spans="1:22" x14ac:dyDescent="0.25">
      <c r="A29" s="19">
        <v>27</v>
      </c>
      <c r="B29" s="17">
        <v>17</v>
      </c>
      <c r="C29" s="19" t="s">
        <v>15</v>
      </c>
      <c r="D29" s="45">
        <v>49</v>
      </c>
      <c r="E29" s="45">
        <v>0</v>
      </c>
      <c r="F29" s="33">
        <v>21</v>
      </c>
      <c r="G29" s="33">
        <v>42</v>
      </c>
      <c r="H29" s="36">
        <v>0</v>
      </c>
      <c r="I29" s="36">
        <v>14</v>
      </c>
      <c r="J29" s="36">
        <v>0</v>
      </c>
      <c r="K29" s="36">
        <v>7</v>
      </c>
      <c r="L29" s="36">
        <v>7</v>
      </c>
      <c r="M29" s="36">
        <v>0</v>
      </c>
      <c r="N29" s="36">
        <v>0</v>
      </c>
      <c r="O29" s="34">
        <v>0</v>
      </c>
      <c r="P29" s="34">
        <v>0</v>
      </c>
      <c r="Q29" s="34">
        <v>0</v>
      </c>
      <c r="R29" s="19">
        <f t="shared" si="0"/>
        <v>49</v>
      </c>
    </row>
    <row r="30" spans="1:22" x14ac:dyDescent="0.25">
      <c r="A30" s="19">
        <v>28</v>
      </c>
      <c r="B30" s="17">
        <v>22</v>
      </c>
      <c r="C30" s="19" t="s">
        <v>15</v>
      </c>
      <c r="D30" s="45">
        <v>14</v>
      </c>
      <c r="E30" s="45">
        <v>0</v>
      </c>
      <c r="F30" s="33">
        <v>7</v>
      </c>
      <c r="G30" s="33">
        <v>21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7</v>
      </c>
      <c r="O30" s="34">
        <v>0</v>
      </c>
      <c r="P30" s="34">
        <v>0</v>
      </c>
      <c r="Q30" s="34">
        <v>0</v>
      </c>
      <c r="R30" s="19">
        <f t="shared" si="0"/>
        <v>14</v>
      </c>
    </row>
    <row r="31" spans="1:22" x14ac:dyDescent="0.25">
      <c r="A31" s="19">
        <v>29</v>
      </c>
      <c r="B31" s="17">
        <v>34</v>
      </c>
      <c r="C31" s="19" t="s">
        <v>15</v>
      </c>
      <c r="D31" s="45">
        <v>49</v>
      </c>
      <c r="E31" s="45">
        <v>0</v>
      </c>
      <c r="F31" s="33">
        <v>28</v>
      </c>
      <c r="G31" s="33">
        <v>35</v>
      </c>
      <c r="H31" s="36">
        <v>21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4">
        <v>0</v>
      </c>
      <c r="P31" s="34">
        <v>0</v>
      </c>
      <c r="Q31" s="34">
        <v>0</v>
      </c>
      <c r="R31" s="19">
        <f t="shared" si="0"/>
        <v>49</v>
      </c>
    </row>
    <row r="32" spans="1:22" x14ac:dyDescent="0.25">
      <c r="A32" s="19">
        <v>30</v>
      </c>
      <c r="B32" s="17">
        <v>20</v>
      </c>
      <c r="C32" s="19" t="s">
        <v>1</v>
      </c>
      <c r="D32" s="45">
        <v>49</v>
      </c>
      <c r="E32" s="45">
        <v>0</v>
      </c>
      <c r="F32" s="33">
        <v>28</v>
      </c>
      <c r="G32" s="33">
        <v>42</v>
      </c>
      <c r="H32" s="36">
        <v>7</v>
      </c>
      <c r="I32" s="36">
        <v>0</v>
      </c>
      <c r="J32" s="36">
        <v>0</v>
      </c>
      <c r="K32" s="36">
        <v>0</v>
      </c>
      <c r="L32" s="36">
        <v>0</v>
      </c>
      <c r="M32" s="36">
        <v>14</v>
      </c>
      <c r="N32" s="36">
        <v>0</v>
      </c>
      <c r="O32" s="34">
        <v>0</v>
      </c>
      <c r="P32" s="34">
        <v>0</v>
      </c>
      <c r="Q32" s="34">
        <v>0</v>
      </c>
      <c r="R32" s="19">
        <f t="shared" si="0"/>
        <v>49</v>
      </c>
    </row>
    <row r="33" spans="1:18" x14ac:dyDescent="0.25">
      <c r="A33" s="19">
        <v>31</v>
      </c>
      <c r="B33" s="17">
        <v>28</v>
      </c>
      <c r="C33" s="19" t="s">
        <v>15</v>
      </c>
      <c r="D33" s="45">
        <v>42</v>
      </c>
      <c r="E33" s="45">
        <v>0</v>
      </c>
      <c r="F33" s="33">
        <v>28</v>
      </c>
      <c r="G33" s="33">
        <v>42</v>
      </c>
      <c r="H33" s="36">
        <v>7</v>
      </c>
      <c r="I33" s="36">
        <v>0</v>
      </c>
      <c r="J33" s="36">
        <v>0</v>
      </c>
      <c r="K33" s="36">
        <v>7</v>
      </c>
      <c r="L33" s="36">
        <v>0</v>
      </c>
      <c r="M33" s="36">
        <v>0</v>
      </c>
      <c r="N33" s="36">
        <v>0</v>
      </c>
      <c r="O33" s="34">
        <v>0</v>
      </c>
      <c r="P33" s="34">
        <v>0</v>
      </c>
      <c r="Q33" s="34">
        <v>0</v>
      </c>
      <c r="R33" s="19">
        <f t="shared" si="0"/>
        <v>42</v>
      </c>
    </row>
    <row r="34" spans="1:18" x14ac:dyDescent="0.25">
      <c r="A34" s="19">
        <v>32</v>
      </c>
      <c r="B34" s="17">
        <v>19</v>
      </c>
      <c r="C34" s="19" t="s">
        <v>15</v>
      </c>
      <c r="D34" s="45">
        <v>49</v>
      </c>
      <c r="E34" s="45">
        <v>0</v>
      </c>
      <c r="F34" s="33">
        <v>0</v>
      </c>
      <c r="G34" s="33">
        <v>0</v>
      </c>
      <c r="H34" s="36">
        <v>21</v>
      </c>
      <c r="I34" s="36">
        <v>28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4">
        <v>0</v>
      </c>
      <c r="P34" s="34">
        <v>0</v>
      </c>
      <c r="Q34" s="34">
        <v>0</v>
      </c>
      <c r="R34" s="19">
        <f t="shared" si="0"/>
        <v>49</v>
      </c>
    </row>
    <row r="35" spans="1:18" x14ac:dyDescent="0.25">
      <c r="A35" s="19">
        <v>33</v>
      </c>
      <c r="B35" s="17">
        <v>20</v>
      </c>
      <c r="C35" s="19" t="s">
        <v>15</v>
      </c>
      <c r="D35" s="45">
        <v>49</v>
      </c>
      <c r="E35" s="45">
        <v>0</v>
      </c>
      <c r="F35" s="33">
        <v>14</v>
      </c>
      <c r="G35" s="33">
        <v>28</v>
      </c>
      <c r="H35" s="36">
        <v>28</v>
      </c>
      <c r="I35" s="36">
        <v>0</v>
      </c>
      <c r="J35" s="36">
        <v>0</v>
      </c>
      <c r="K35" s="36">
        <v>0</v>
      </c>
      <c r="L35" s="36">
        <v>0</v>
      </c>
      <c r="M35" s="36">
        <v>7</v>
      </c>
      <c r="N35" s="36">
        <v>0</v>
      </c>
      <c r="O35" s="34">
        <v>0</v>
      </c>
      <c r="P35" s="34">
        <v>0</v>
      </c>
      <c r="Q35" s="34">
        <v>0</v>
      </c>
      <c r="R35" s="19">
        <f t="shared" si="0"/>
        <v>49</v>
      </c>
    </row>
    <row r="36" spans="1:18" x14ac:dyDescent="0.25">
      <c r="A36" s="19">
        <v>34</v>
      </c>
      <c r="B36" s="17">
        <v>27</v>
      </c>
      <c r="C36" s="19" t="s">
        <v>15</v>
      </c>
      <c r="D36" s="45">
        <v>49</v>
      </c>
      <c r="E36" s="45">
        <v>2</v>
      </c>
      <c r="F36" s="33">
        <v>28</v>
      </c>
      <c r="G36" s="33">
        <v>42</v>
      </c>
      <c r="H36" s="36">
        <v>14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7</v>
      </c>
      <c r="O36" s="34">
        <v>0</v>
      </c>
      <c r="P36" s="34">
        <v>1</v>
      </c>
      <c r="Q36" s="34">
        <v>0</v>
      </c>
      <c r="R36" s="19">
        <f t="shared" si="0"/>
        <v>51</v>
      </c>
    </row>
    <row r="37" spans="1:18" x14ac:dyDescent="0.25">
      <c r="A37" s="19">
        <v>35</v>
      </c>
      <c r="B37" s="17">
        <v>49</v>
      </c>
      <c r="C37" s="19" t="s">
        <v>15</v>
      </c>
      <c r="D37" s="45">
        <v>49</v>
      </c>
      <c r="E37" s="45">
        <v>0</v>
      </c>
      <c r="F37" s="33">
        <v>42</v>
      </c>
      <c r="G37" s="33">
        <v>56</v>
      </c>
      <c r="H37" s="36">
        <v>7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4">
        <v>0</v>
      </c>
      <c r="P37" s="34">
        <v>0</v>
      </c>
      <c r="Q37" s="34">
        <v>0</v>
      </c>
      <c r="R37" s="19">
        <f t="shared" si="0"/>
        <v>49</v>
      </c>
    </row>
    <row r="38" spans="1:18" x14ac:dyDescent="0.25">
      <c r="A38" s="19">
        <v>36</v>
      </c>
      <c r="B38" s="17">
        <v>23</v>
      </c>
      <c r="C38" s="19" t="s">
        <v>1</v>
      </c>
      <c r="D38" s="45">
        <v>28</v>
      </c>
      <c r="E38" s="45">
        <v>0</v>
      </c>
      <c r="F38" s="33">
        <v>14</v>
      </c>
      <c r="G38" s="33">
        <v>28</v>
      </c>
      <c r="H38" s="36">
        <v>7</v>
      </c>
      <c r="I38" s="36">
        <v>0</v>
      </c>
      <c r="J38" s="36">
        <v>0</v>
      </c>
      <c r="K38" s="36">
        <v>0</v>
      </c>
      <c r="L38" s="36">
        <v>7</v>
      </c>
      <c r="M38" s="36">
        <v>0</v>
      </c>
      <c r="N38" s="36">
        <v>0</v>
      </c>
      <c r="O38" s="34">
        <v>0</v>
      </c>
      <c r="P38" s="34">
        <v>0</v>
      </c>
      <c r="Q38" s="34">
        <v>0</v>
      </c>
      <c r="R38" s="19">
        <f t="shared" si="0"/>
        <v>28</v>
      </c>
    </row>
    <row r="39" spans="1:18" x14ac:dyDescent="0.25">
      <c r="A39" s="19">
        <v>37</v>
      </c>
      <c r="B39" s="17">
        <v>25</v>
      </c>
      <c r="C39" s="19" t="s">
        <v>15</v>
      </c>
      <c r="D39" s="45">
        <v>42</v>
      </c>
      <c r="E39" s="45">
        <v>0</v>
      </c>
      <c r="F39" s="33">
        <v>21</v>
      </c>
      <c r="G39" s="33">
        <v>28</v>
      </c>
      <c r="H39" s="36">
        <v>7</v>
      </c>
      <c r="I39" s="36">
        <v>0</v>
      </c>
      <c r="J39" s="36">
        <v>0</v>
      </c>
      <c r="K39" s="36">
        <v>0</v>
      </c>
      <c r="L39" s="36">
        <v>0</v>
      </c>
      <c r="M39" s="36">
        <v>14</v>
      </c>
      <c r="N39" s="36">
        <v>0</v>
      </c>
      <c r="O39" s="34">
        <v>0</v>
      </c>
      <c r="P39" s="34">
        <v>0</v>
      </c>
      <c r="Q39" s="34">
        <v>0</v>
      </c>
      <c r="R39" s="19">
        <f t="shared" si="0"/>
        <v>42</v>
      </c>
    </row>
    <row r="40" spans="1:18" x14ac:dyDescent="0.25">
      <c r="A40" s="19">
        <v>38</v>
      </c>
      <c r="B40" s="17">
        <v>20</v>
      </c>
      <c r="C40" s="19" t="s">
        <v>15</v>
      </c>
      <c r="D40" s="45">
        <v>56</v>
      </c>
      <c r="E40" s="45">
        <v>0</v>
      </c>
      <c r="F40" s="33">
        <v>63</v>
      </c>
      <c r="G40" s="33">
        <v>77</v>
      </c>
      <c r="H40" s="36">
        <v>7</v>
      </c>
      <c r="I40" s="36">
        <v>0</v>
      </c>
      <c r="J40" s="36">
        <v>0</v>
      </c>
      <c r="K40" s="36">
        <v>0</v>
      </c>
      <c r="L40" s="36">
        <v>0</v>
      </c>
      <c r="M40" s="36">
        <v>7</v>
      </c>
      <c r="N40" s="36">
        <v>0</v>
      </c>
      <c r="O40" s="34">
        <v>0</v>
      </c>
      <c r="P40" s="34">
        <v>0</v>
      </c>
      <c r="Q40" s="34">
        <v>0</v>
      </c>
      <c r="R40" s="19">
        <f t="shared" si="0"/>
        <v>56</v>
      </c>
    </row>
    <row r="41" spans="1:18" x14ac:dyDescent="0.25">
      <c r="A41" s="19">
        <v>39</v>
      </c>
      <c r="B41" s="17">
        <v>18</v>
      </c>
      <c r="C41" s="19" t="s">
        <v>15</v>
      </c>
      <c r="D41" s="45">
        <v>49</v>
      </c>
      <c r="E41" s="45">
        <v>0</v>
      </c>
      <c r="F41" s="33">
        <v>35</v>
      </c>
      <c r="G41" s="33">
        <v>42</v>
      </c>
      <c r="H41" s="36">
        <v>7</v>
      </c>
      <c r="I41" s="36">
        <v>7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4">
        <v>0</v>
      </c>
      <c r="P41" s="34">
        <v>0</v>
      </c>
      <c r="Q41" s="34">
        <v>0</v>
      </c>
      <c r="R41" s="19">
        <f t="shared" si="0"/>
        <v>49</v>
      </c>
    </row>
    <row r="42" spans="1:18" x14ac:dyDescent="0.25">
      <c r="A42" s="19">
        <v>40</v>
      </c>
      <c r="B42" s="17">
        <v>24</v>
      </c>
      <c r="C42" s="19" t="s">
        <v>1</v>
      </c>
      <c r="D42" s="45">
        <v>35</v>
      </c>
      <c r="E42" s="45">
        <v>0</v>
      </c>
      <c r="F42" s="33">
        <v>21</v>
      </c>
      <c r="G42" s="33">
        <v>35</v>
      </c>
      <c r="H42" s="36">
        <v>7</v>
      </c>
      <c r="I42" s="36">
        <v>0</v>
      </c>
      <c r="J42" s="36">
        <v>0</v>
      </c>
      <c r="K42" s="36">
        <v>0</v>
      </c>
      <c r="L42" s="36">
        <v>0</v>
      </c>
      <c r="M42" s="36">
        <v>7</v>
      </c>
      <c r="N42" s="36">
        <v>0</v>
      </c>
      <c r="O42" s="34">
        <v>0</v>
      </c>
      <c r="P42" s="34">
        <v>0</v>
      </c>
      <c r="Q42" s="34">
        <v>0</v>
      </c>
      <c r="R42" s="19">
        <f t="shared" si="0"/>
        <v>35</v>
      </c>
    </row>
    <row r="43" spans="1:18" x14ac:dyDescent="0.25">
      <c r="A43" s="19">
        <v>41</v>
      </c>
      <c r="B43" s="17">
        <v>29</v>
      </c>
      <c r="C43" s="19" t="s">
        <v>1</v>
      </c>
      <c r="D43" s="45">
        <v>56</v>
      </c>
      <c r="E43" s="45">
        <v>0</v>
      </c>
      <c r="F43" s="33">
        <v>28</v>
      </c>
      <c r="G43" s="33">
        <v>42</v>
      </c>
      <c r="H43" s="36">
        <v>21</v>
      </c>
      <c r="I43" s="36">
        <v>7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4">
        <v>0</v>
      </c>
      <c r="P43" s="34">
        <v>0</v>
      </c>
      <c r="Q43" s="34">
        <v>0</v>
      </c>
      <c r="R43" s="19">
        <f t="shared" si="0"/>
        <v>56</v>
      </c>
    </row>
    <row r="44" spans="1:18" x14ac:dyDescent="0.25">
      <c r="A44" s="19">
        <v>42</v>
      </c>
      <c r="B44" s="17">
        <v>18</v>
      </c>
      <c r="C44" s="19" t="s">
        <v>1</v>
      </c>
      <c r="D44" s="45">
        <v>77</v>
      </c>
      <c r="E44" s="45">
        <v>0</v>
      </c>
      <c r="F44" s="33">
        <v>49</v>
      </c>
      <c r="G44" s="33">
        <v>70</v>
      </c>
      <c r="H44" s="36">
        <v>21</v>
      </c>
      <c r="I44" s="36">
        <v>7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4">
        <v>0</v>
      </c>
      <c r="P44" s="34">
        <v>0</v>
      </c>
      <c r="Q44" s="34">
        <v>0</v>
      </c>
      <c r="R44" s="19">
        <f t="shared" si="0"/>
        <v>77</v>
      </c>
    </row>
    <row r="45" spans="1:18" x14ac:dyDescent="0.25">
      <c r="A45" s="19">
        <v>43</v>
      </c>
      <c r="B45" s="17">
        <v>18</v>
      </c>
      <c r="C45" s="19" t="s">
        <v>15</v>
      </c>
      <c r="D45" s="45">
        <v>70</v>
      </c>
      <c r="E45" s="45">
        <v>0</v>
      </c>
      <c r="F45" s="33">
        <v>56</v>
      </c>
      <c r="G45" s="33">
        <v>77</v>
      </c>
      <c r="H45" s="36">
        <v>7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7</v>
      </c>
      <c r="O45" s="34">
        <v>0</v>
      </c>
      <c r="P45" s="34">
        <v>0</v>
      </c>
      <c r="Q45" s="34">
        <v>0</v>
      </c>
      <c r="R45" s="19">
        <f t="shared" si="0"/>
        <v>70</v>
      </c>
    </row>
    <row r="46" spans="1:18" x14ac:dyDescent="0.25">
      <c r="A46" s="19">
        <v>44</v>
      </c>
      <c r="B46" s="17">
        <v>28</v>
      </c>
      <c r="C46" s="19" t="s">
        <v>1</v>
      </c>
      <c r="D46" s="45">
        <v>35</v>
      </c>
      <c r="E46" s="45">
        <v>0</v>
      </c>
      <c r="F46" s="33">
        <v>14</v>
      </c>
      <c r="G46" s="33">
        <v>49</v>
      </c>
      <c r="H46" s="36">
        <v>21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4">
        <v>0</v>
      </c>
      <c r="P46" s="34">
        <v>0</v>
      </c>
      <c r="Q46" s="34">
        <v>0</v>
      </c>
      <c r="R46" s="19">
        <f t="shared" si="0"/>
        <v>35</v>
      </c>
    </row>
    <row r="47" spans="1:18" x14ac:dyDescent="0.25">
      <c r="A47" s="19">
        <v>45</v>
      </c>
      <c r="B47" s="17">
        <v>25</v>
      </c>
      <c r="C47" s="19" t="s">
        <v>1</v>
      </c>
      <c r="D47" s="45">
        <v>105</v>
      </c>
      <c r="E47" s="45">
        <v>4</v>
      </c>
      <c r="F47" s="33">
        <v>35</v>
      </c>
      <c r="G47" s="33">
        <v>49</v>
      </c>
      <c r="H47" s="36">
        <v>0</v>
      </c>
      <c r="I47" s="36">
        <v>70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4">
        <v>0</v>
      </c>
      <c r="P47" s="34">
        <v>2</v>
      </c>
      <c r="Q47" s="34">
        <v>0</v>
      </c>
      <c r="R47" s="19">
        <f t="shared" si="0"/>
        <v>109</v>
      </c>
    </row>
    <row r="48" spans="1:18" x14ac:dyDescent="0.25">
      <c r="A48" s="19">
        <v>46</v>
      </c>
      <c r="B48" s="17">
        <v>24</v>
      </c>
      <c r="C48" s="19" t="s">
        <v>15</v>
      </c>
      <c r="D48" s="45">
        <v>42</v>
      </c>
      <c r="E48" s="46">
        <v>3.8460000000000001E-2</v>
      </c>
      <c r="F48" s="33">
        <v>21</v>
      </c>
      <c r="G48" s="33">
        <v>42</v>
      </c>
      <c r="H48" s="36">
        <v>0</v>
      </c>
      <c r="I48" s="36">
        <v>0</v>
      </c>
      <c r="J48" s="36">
        <v>1</v>
      </c>
      <c r="K48" s="36">
        <v>0</v>
      </c>
      <c r="L48" s="36">
        <v>0</v>
      </c>
      <c r="M48" s="36">
        <v>2</v>
      </c>
      <c r="N48" s="36">
        <v>0</v>
      </c>
      <c r="O48" s="34">
        <v>0</v>
      </c>
      <c r="P48" s="34">
        <v>0</v>
      </c>
      <c r="Q48" s="34">
        <v>0</v>
      </c>
      <c r="R48" s="26">
        <f t="shared" si="0"/>
        <v>42.038460000000001</v>
      </c>
    </row>
    <row r="49" spans="1:18" x14ac:dyDescent="0.25">
      <c r="A49" s="19">
        <v>47</v>
      </c>
      <c r="B49" s="17">
        <v>30</v>
      </c>
      <c r="C49" s="19" t="s">
        <v>15</v>
      </c>
      <c r="D49" s="45">
        <v>35</v>
      </c>
      <c r="E49" s="45">
        <v>1</v>
      </c>
      <c r="F49" s="33">
        <v>14</v>
      </c>
      <c r="G49" s="33">
        <v>28</v>
      </c>
      <c r="H49" s="36">
        <v>21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4">
        <v>0</v>
      </c>
      <c r="P49" s="34">
        <v>1</v>
      </c>
      <c r="Q49" s="34">
        <v>0</v>
      </c>
      <c r="R49" s="19">
        <f t="shared" si="0"/>
        <v>36</v>
      </c>
    </row>
    <row r="50" spans="1:18" x14ac:dyDescent="0.25">
      <c r="A50" s="19">
        <v>48</v>
      </c>
      <c r="B50" s="17">
        <v>24</v>
      </c>
      <c r="C50" s="19" t="s">
        <v>15</v>
      </c>
      <c r="D50" s="45">
        <v>42</v>
      </c>
      <c r="E50" s="45">
        <v>0</v>
      </c>
      <c r="F50" s="33">
        <v>7</v>
      </c>
      <c r="G50" s="33">
        <v>21</v>
      </c>
      <c r="H50" s="36">
        <v>21</v>
      </c>
      <c r="I50" s="36">
        <v>7</v>
      </c>
      <c r="J50" s="36">
        <v>0</v>
      </c>
      <c r="K50" s="36">
        <v>0</v>
      </c>
      <c r="L50" s="36">
        <v>0</v>
      </c>
      <c r="M50" s="36">
        <v>1</v>
      </c>
      <c r="N50" s="36">
        <v>0</v>
      </c>
      <c r="O50" s="34">
        <v>0</v>
      </c>
      <c r="P50" s="34">
        <v>0</v>
      </c>
      <c r="Q50" s="34">
        <v>0</v>
      </c>
      <c r="R50" s="19">
        <f t="shared" si="0"/>
        <v>42</v>
      </c>
    </row>
    <row r="51" spans="1:18" x14ac:dyDescent="0.25">
      <c r="A51" s="19">
        <v>49</v>
      </c>
      <c r="B51" s="17">
        <v>55</v>
      </c>
      <c r="C51" s="19" t="s">
        <v>15</v>
      </c>
      <c r="D51" s="45">
        <v>56</v>
      </c>
      <c r="E51" s="45">
        <v>0</v>
      </c>
      <c r="F51" s="33">
        <v>7</v>
      </c>
      <c r="G51" s="33">
        <v>21</v>
      </c>
      <c r="H51" s="36">
        <v>28</v>
      </c>
      <c r="I51" s="36">
        <v>0</v>
      </c>
      <c r="J51" s="36">
        <v>0</v>
      </c>
      <c r="K51" s="36">
        <v>0</v>
      </c>
      <c r="L51" s="36">
        <v>0</v>
      </c>
      <c r="M51" s="36">
        <v>1</v>
      </c>
      <c r="N51" s="36">
        <v>0</v>
      </c>
      <c r="O51" s="34">
        <v>0</v>
      </c>
      <c r="P51" s="34">
        <v>0</v>
      </c>
      <c r="Q51" s="34">
        <v>0</v>
      </c>
      <c r="R51" s="19">
        <f t="shared" si="0"/>
        <v>56</v>
      </c>
    </row>
    <row r="52" spans="1:18" x14ac:dyDescent="0.25">
      <c r="A52" s="19">
        <v>50</v>
      </c>
      <c r="B52" s="17">
        <v>21</v>
      </c>
      <c r="C52" s="19" t="s">
        <v>1</v>
      </c>
      <c r="D52" s="45">
        <v>63</v>
      </c>
      <c r="E52" s="45">
        <v>0</v>
      </c>
      <c r="F52" s="33">
        <v>28</v>
      </c>
      <c r="G52" s="33">
        <v>42</v>
      </c>
      <c r="H52" s="36">
        <v>28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7</v>
      </c>
      <c r="O52" s="34">
        <v>0</v>
      </c>
      <c r="P52" s="34">
        <v>0</v>
      </c>
      <c r="Q52" s="34">
        <v>0</v>
      </c>
      <c r="R52" s="19">
        <f t="shared" si="0"/>
        <v>63</v>
      </c>
    </row>
    <row r="53" spans="1:18" x14ac:dyDescent="0.25">
      <c r="A53" s="19">
        <v>51</v>
      </c>
      <c r="B53" s="19">
        <v>21</v>
      </c>
      <c r="C53" s="19" t="s">
        <v>1</v>
      </c>
      <c r="D53" s="45">
        <v>9</v>
      </c>
      <c r="E53" s="45">
        <v>0</v>
      </c>
      <c r="F53" s="33">
        <v>4</v>
      </c>
      <c r="G53" s="33">
        <v>8</v>
      </c>
      <c r="H53" s="36">
        <v>3</v>
      </c>
      <c r="I53" s="36">
        <v>0</v>
      </c>
      <c r="J53" s="36">
        <v>1</v>
      </c>
      <c r="K53" s="36">
        <v>0</v>
      </c>
      <c r="L53" s="36">
        <v>0</v>
      </c>
      <c r="M53" s="36">
        <v>0</v>
      </c>
      <c r="N53" s="36">
        <v>1</v>
      </c>
      <c r="O53" s="34">
        <v>0</v>
      </c>
      <c r="P53" s="34">
        <v>0</v>
      </c>
      <c r="Q53" s="34">
        <v>0</v>
      </c>
      <c r="R53" s="19">
        <f>D53+E53</f>
        <v>9</v>
      </c>
    </row>
    <row r="54" spans="1:18" x14ac:dyDescent="0.25">
      <c r="A54" s="19">
        <v>52</v>
      </c>
      <c r="B54" s="19">
        <v>17</v>
      </c>
      <c r="C54" s="19" t="s">
        <v>15</v>
      </c>
      <c r="D54" s="45">
        <v>20</v>
      </c>
      <c r="E54" s="45">
        <v>0</v>
      </c>
      <c r="F54" s="33">
        <v>4</v>
      </c>
      <c r="G54" s="33">
        <v>12</v>
      </c>
      <c r="H54" s="36">
        <v>4</v>
      </c>
      <c r="I54" s="36">
        <v>1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4">
        <v>0</v>
      </c>
      <c r="P54" s="34">
        <v>0</v>
      </c>
      <c r="Q54" s="34">
        <v>0</v>
      </c>
      <c r="R54" s="19">
        <f t="shared" ref="R54:R77" si="1">D54+E54</f>
        <v>20</v>
      </c>
    </row>
    <row r="55" spans="1:18" x14ac:dyDescent="0.25">
      <c r="A55" s="19">
        <v>53</v>
      </c>
      <c r="B55" s="19">
        <v>22</v>
      </c>
      <c r="C55" s="19" t="s">
        <v>1</v>
      </c>
      <c r="D55" s="45">
        <v>14</v>
      </c>
      <c r="E55" s="45">
        <v>4</v>
      </c>
      <c r="F55" s="33">
        <v>9</v>
      </c>
      <c r="G55" s="33">
        <v>23</v>
      </c>
      <c r="H55" s="36">
        <v>5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4">
        <v>2</v>
      </c>
      <c r="P55" s="34">
        <v>0</v>
      </c>
      <c r="Q55" s="34">
        <v>0</v>
      </c>
      <c r="R55" s="19">
        <f t="shared" si="1"/>
        <v>18</v>
      </c>
    </row>
    <row r="56" spans="1:18" x14ac:dyDescent="0.25">
      <c r="A56" s="19">
        <v>54</v>
      </c>
      <c r="B56" s="19">
        <v>18</v>
      </c>
      <c r="C56" s="19" t="s">
        <v>1</v>
      </c>
      <c r="D56" s="45">
        <v>10</v>
      </c>
      <c r="E56" s="45">
        <v>0</v>
      </c>
      <c r="F56" s="33">
        <v>2</v>
      </c>
      <c r="G56" s="33">
        <v>6</v>
      </c>
      <c r="H56" s="36">
        <v>0</v>
      </c>
      <c r="I56" s="36">
        <v>5</v>
      </c>
      <c r="J56" s="36">
        <v>0</v>
      </c>
      <c r="K56" s="36">
        <v>4</v>
      </c>
      <c r="L56" s="36">
        <v>0</v>
      </c>
      <c r="M56" s="36">
        <v>0</v>
      </c>
      <c r="N56" s="36">
        <v>0</v>
      </c>
      <c r="O56" s="34">
        <v>0</v>
      </c>
      <c r="P56" s="34">
        <v>0</v>
      </c>
      <c r="Q56" s="34">
        <v>0</v>
      </c>
      <c r="R56" s="19">
        <f t="shared" si="1"/>
        <v>10</v>
      </c>
    </row>
    <row r="57" spans="1:18" x14ac:dyDescent="0.25">
      <c r="A57" s="19">
        <v>55</v>
      </c>
      <c r="B57" s="19">
        <v>20</v>
      </c>
      <c r="C57" s="19" t="s">
        <v>1</v>
      </c>
      <c r="D57" s="45">
        <v>50</v>
      </c>
      <c r="E57" s="45">
        <v>0</v>
      </c>
      <c r="F57" s="33">
        <v>25</v>
      </c>
      <c r="G57" s="33">
        <v>32</v>
      </c>
      <c r="H57" s="36">
        <v>25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4">
        <v>0</v>
      </c>
      <c r="P57" s="34">
        <v>0</v>
      </c>
      <c r="Q57" s="34">
        <v>0</v>
      </c>
      <c r="R57" s="19">
        <f t="shared" si="1"/>
        <v>50</v>
      </c>
    </row>
    <row r="58" spans="1:18" x14ac:dyDescent="0.25">
      <c r="A58" s="19">
        <v>56</v>
      </c>
      <c r="B58" s="19">
        <v>26</v>
      </c>
      <c r="C58" s="19" t="s">
        <v>1</v>
      </c>
      <c r="D58" s="45">
        <v>60</v>
      </c>
      <c r="E58" s="45">
        <v>40</v>
      </c>
      <c r="F58" s="33">
        <v>35</v>
      </c>
      <c r="G58" s="33">
        <v>42</v>
      </c>
      <c r="H58" s="36">
        <v>25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4">
        <v>10</v>
      </c>
      <c r="P58" s="34">
        <v>0</v>
      </c>
      <c r="Q58" s="34">
        <v>0</v>
      </c>
      <c r="R58" s="19">
        <f t="shared" si="1"/>
        <v>100</v>
      </c>
    </row>
    <row r="59" spans="1:18" x14ac:dyDescent="0.25">
      <c r="A59" s="19">
        <v>57</v>
      </c>
      <c r="B59" s="19">
        <v>19</v>
      </c>
      <c r="C59" s="19" t="s">
        <v>1</v>
      </c>
      <c r="D59" s="45">
        <v>30</v>
      </c>
      <c r="E59" s="45">
        <v>2</v>
      </c>
      <c r="F59" s="33">
        <v>15</v>
      </c>
      <c r="G59" s="33">
        <v>30</v>
      </c>
      <c r="H59" s="36">
        <v>0</v>
      </c>
      <c r="I59" s="36">
        <v>15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4">
        <v>1</v>
      </c>
      <c r="P59" s="34">
        <v>1</v>
      </c>
      <c r="Q59" s="34">
        <v>0</v>
      </c>
      <c r="R59" s="19">
        <f t="shared" si="1"/>
        <v>32</v>
      </c>
    </row>
    <row r="60" spans="1:18" x14ac:dyDescent="0.25">
      <c r="A60" s="19">
        <v>58</v>
      </c>
      <c r="B60" s="19">
        <v>20</v>
      </c>
      <c r="C60" s="19" t="s">
        <v>1</v>
      </c>
      <c r="D60" s="45">
        <v>30</v>
      </c>
      <c r="E60" s="45">
        <v>2</v>
      </c>
      <c r="F60" s="33">
        <v>15</v>
      </c>
      <c r="G60" s="33">
        <v>45</v>
      </c>
      <c r="H60" s="36">
        <v>15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4">
        <v>0</v>
      </c>
      <c r="P60" s="34">
        <v>0</v>
      </c>
      <c r="Q60" s="34">
        <v>0</v>
      </c>
      <c r="R60" s="19">
        <f t="shared" si="1"/>
        <v>32</v>
      </c>
    </row>
    <row r="61" spans="1:18" x14ac:dyDescent="0.25">
      <c r="A61" s="19">
        <v>59</v>
      </c>
      <c r="B61" s="19">
        <v>20</v>
      </c>
      <c r="C61" s="19" t="s">
        <v>1</v>
      </c>
      <c r="D61" s="45">
        <v>30</v>
      </c>
      <c r="E61" s="45">
        <v>4</v>
      </c>
      <c r="F61" s="33">
        <v>8</v>
      </c>
      <c r="G61" s="33">
        <v>16</v>
      </c>
      <c r="H61" s="36">
        <v>12</v>
      </c>
      <c r="I61" s="36">
        <v>6</v>
      </c>
      <c r="J61" s="36">
        <v>0</v>
      </c>
      <c r="K61" s="36">
        <v>0</v>
      </c>
      <c r="L61" s="36">
        <v>0</v>
      </c>
      <c r="M61" s="36">
        <v>0</v>
      </c>
      <c r="N61" s="36">
        <v>4</v>
      </c>
      <c r="O61" s="34">
        <v>1</v>
      </c>
      <c r="P61" s="34">
        <v>0</v>
      </c>
      <c r="Q61" s="34">
        <v>0</v>
      </c>
      <c r="R61" s="19">
        <f t="shared" si="1"/>
        <v>34</v>
      </c>
    </row>
    <row r="62" spans="1:18" x14ac:dyDescent="0.25">
      <c r="A62" s="19">
        <v>60</v>
      </c>
      <c r="B62" s="19">
        <v>19</v>
      </c>
      <c r="C62" s="19" t="s">
        <v>1</v>
      </c>
      <c r="D62" s="45">
        <v>10</v>
      </c>
      <c r="E62" s="45">
        <v>2</v>
      </c>
      <c r="F62" s="33">
        <v>3</v>
      </c>
      <c r="G62" s="33">
        <v>9</v>
      </c>
      <c r="H62" s="36">
        <v>4</v>
      </c>
      <c r="I62" s="36">
        <v>3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4">
        <v>2</v>
      </c>
      <c r="P62" s="34">
        <v>0</v>
      </c>
      <c r="Q62" s="34">
        <v>0</v>
      </c>
      <c r="R62" s="19">
        <f t="shared" si="1"/>
        <v>12</v>
      </c>
    </row>
    <row r="63" spans="1:18" x14ac:dyDescent="0.25">
      <c r="A63" s="19">
        <v>61</v>
      </c>
      <c r="B63" s="19">
        <v>18</v>
      </c>
      <c r="C63" s="19" t="s">
        <v>15</v>
      </c>
      <c r="D63" s="45">
        <v>12</v>
      </c>
      <c r="E63" s="45">
        <v>1</v>
      </c>
      <c r="F63" s="33">
        <v>6</v>
      </c>
      <c r="G63" s="33">
        <v>12</v>
      </c>
      <c r="H63" s="36">
        <v>3</v>
      </c>
      <c r="I63" s="36">
        <v>2</v>
      </c>
      <c r="J63" s="36">
        <v>0</v>
      </c>
      <c r="K63" s="36">
        <v>0</v>
      </c>
      <c r="L63" s="36">
        <v>0</v>
      </c>
      <c r="M63" s="36">
        <v>1</v>
      </c>
      <c r="N63" s="36">
        <v>0</v>
      </c>
      <c r="O63" s="34">
        <v>1</v>
      </c>
      <c r="P63" s="34">
        <v>0</v>
      </c>
      <c r="Q63" s="34">
        <v>0</v>
      </c>
      <c r="R63" s="19">
        <f t="shared" si="1"/>
        <v>13</v>
      </c>
    </row>
    <row r="64" spans="1:18" x14ac:dyDescent="0.25">
      <c r="A64" s="19">
        <v>62</v>
      </c>
      <c r="B64" s="19">
        <v>20</v>
      </c>
      <c r="C64" s="19" t="s">
        <v>1</v>
      </c>
      <c r="D64" s="45">
        <v>14</v>
      </c>
      <c r="E64" s="45">
        <v>0</v>
      </c>
      <c r="F64" s="33">
        <v>14</v>
      </c>
      <c r="G64" s="33">
        <v>21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4">
        <v>0</v>
      </c>
      <c r="P64" s="34">
        <v>0</v>
      </c>
      <c r="Q64" s="34">
        <v>0</v>
      </c>
      <c r="R64" s="19">
        <f t="shared" si="1"/>
        <v>14</v>
      </c>
    </row>
    <row r="65" spans="1:18" x14ac:dyDescent="0.25">
      <c r="A65" s="19">
        <v>63</v>
      </c>
      <c r="B65" s="19">
        <v>23</v>
      </c>
      <c r="C65" s="19" t="s">
        <v>1</v>
      </c>
      <c r="D65" s="45">
        <v>14</v>
      </c>
      <c r="E65" s="45">
        <v>0</v>
      </c>
      <c r="F65" s="33">
        <v>4</v>
      </c>
      <c r="G65" s="33">
        <v>12</v>
      </c>
      <c r="H65" s="36">
        <v>8</v>
      </c>
      <c r="I65" s="36">
        <v>4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4">
        <v>0</v>
      </c>
      <c r="P65" s="34">
        <v>0</v>
      </c>
      <c r="Q65" s="34">
        <v>0</v>
      </c>
      <c r="R65" s="19">
        <f t="shared" si="1"/>
        <v>14</v>
      </c>
    </row>
    <row r="66" spans="1:18" x14ac:dyDescent="0.25">
      <c r="A66" s="19">
        <v>64</v>
      </c>
      <c r="B66" s="19">
        <v>19</v>
      </c>
      <c r="C66" s="19" t="s">
        <v>15</v>
      </c>
      <c r="D66" s="45">
        <v>10</v>
      </c>
      <c r="E66" s="45">
        <v>0</v>
      </c>
      <c r="F66" s="33">
        <v>6</v>
      </c>
      <c r="G66" s="33">
        <v>18</v>
      </c>
      <c r="H66" s="36">
        <v>4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4">
        <v>0</v>
      </c>
      <c r="P66" s="34">
        <v>0</v>
      </c>
      <c r="Q66" s="34">
        <v>0</v>
      </c>
      <c r="R66" s="19">
        <f t="shared" si="1"/>
        <v>10</v>
      </c>
    </row>
    <row r="67" spans="1:18" x14ac:dyDescent="0.25">
      <c r="A67" s="19">
        <v>65</v>
      </c>
      <c r="B67" s="19">
        <v>20</v>
      </c>
      <c r="C67" s="19" t="s">
        <v>1</v>
      </c>
      <c r="D67" s="45">
        <v>14</v>
      </c>
      <c r="E67" s="45">
        <v>0</v>
      </c>
      <c r="F67" s="33">
        <v>6</v>
      </c>
      <c r="G67" s="33">
        <v>12</v>
      </c>
      <c r="H67" s="36">
        <v>6</v>
      </c>
      <c r="I67" s="36">
        <v>0</v>
      </c>
      <c r="J67" s="36">
        <v>0</v>
      </c>
      <c r="K67" s="36">
        <v>2</v>
      </c>
      <c r="L67" s="36">
        <v>0</v>
      </c>
      <c r="M67" s="36">
        <v>0</v>
      </c>
      <c r="N67" s="36">
        <v>0</v>
      </c>
      <c r="O67" s="34">
        <v>0</v>
      </c>
      <c r="P67" s="34">
        <v>0</v>
      </c>
      <c r="Q67" s="34">
        <v>0</v>
      </c>
      <c r="R67" s="19">
        <f t="shared" si="1"/>
        <v>14</v>
      </c>
    </row>
    <row r="68" spans="1:18" x14ac:dyDescent="0.25">
      <c r="A68" s="19">
        <v>66</v>
      </c>
      <c r="B68" s="19">
        <v>17</v>
      </c>
      <c r="C68" s="19" t="s">
        <v>1</v>
      </c>
      <c r="D68" s="45">
        <v>5</v>
      </c>
      <c r="E68" s="45">
        <v>0</v>
      </c>
      <c r="F68" s="33">
        <v>3</v>
      </c>
      <c r="G68" s="33">
        <v>9</v>
      </c>
      <c r="H68" s="36">
        <v>1</v>
      </c>
      <c r="I68" s="36">
        <v>1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4">
        <v>0</v>
      </c>
      <c r="P68" s="34">
        <v>0</v>
      </c>
      <c r="Q68" s="34">
        <v>0</v>
      </c>
      <c r="R68" s="19">
        <f t="shared" si="1"/>
        <v>5</v>
      </c>
    </row>
    <row r="69" spans="1:18" x14ac:dyDescent="0.25">
      <c r="A69" s="19">
        <v>67</v>
      </c>
      <c r="B69" s="19">
        <v>18</v>
      </c>
      <c r="C69" s="19" t="s">
        <v>1</v>
      </c>
      <c r="D69" s="45">
        <v>5</v>
      </c>
      <c r="E69" s="45">
        <v>1</v>
      </c>
      <c r="F69" s="33">
        <v>2</v>
      </c>
      <c r="G69" s="33">
        <v>6</v>
      </c>
      <c r="H69" s="36">
        <v>1</v>
      </c>
      <c r="I69" s="36">
        <v>2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4">
        <v>1</v>
      </c>
      <c r="P69" s="34">
        <v>0</v>
      </c>
      <c r="Q69" s="34">
        <v>0</v>
      </c>
      <c r="R69" s="19">
        <f t="shared" si="1"/>
        <v>6</v>
      </c>
    </row>
    <row r="70" spans="1:18" x14ac:dyDescent="0.25">
      <c r="A70" s="19">
        <v>68</v>
      </c>
      <c r="B70" s="19">
        <v>17</v>
      </c>
      <c r="C70" s="19" t="s">
        <v>15</v>
      </c>
      <c r="D70" s="45">
        <v>21</v>
      </c>
      <c r="E70" s="45">
        <v>0</v>
      </c>
      <c r="F70" s="33">
        <v>10</v>
      </c>
      <c r="G70" s="33">
        <v>30</v>
      </c>
      <c r="H70" s="36">
        <v>4</v>
      </c>
      <c r="I70" s="36">
        <v>7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4">
        <v>0</v>
      </c>
      <c r="P70" s="34">
        <v>0</v>
      </c>
      <c r="Q70" s="34">
        <v>0</v>
      </c>
      <c r="R70" s="19">
        <f t="shared" si="1"/>
        <v>21</v>
      </c>
    </row>
    <row r="71" spans="1:18" x14ac:dyDescent="0.25">
      <c r="A71" s="19">
        <v>69</v>
      </c>
      <c r="B71" s="19">
        <v>17</v>
      </c>
      <c r="C71" s="19" t="s">
        <v>1</v>
      </c>
      <c r="D71" s="45">
        <v>30</v>
      </c>
      <c r="E71" s="45">
        <v>0</v>
      </c>
      <c r="F71" s="33">
        <v>15</v>
      </c>
      <c r="G71" s="33">
        <v>30</v>
      </c>
      <c r="H71" s="36">
        <v>10</v>
      </c>
      <c r="I71" s="36">
        <v>5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4">
        <v>0</v>
      </c>
      <c r="P71" s="34">
        <v>0</v>
      </c>
      <c r="Q71" s="34">
        <v>0</v>
      </c>
      <c r="R71" s="19">
        <f t="shared" si="1"/>
        <v>30</v>
      </c>
    </row>
    <row r="72" spans="1:18" x14ac:dyDescent="0.25">
      <c r="A72" s="19">
        <v>70</v>
      </c>
      <c r="B72" s="19">
        <v>18</v>
      </c>
      <c r="C72" s="19" t="s">
        <v>1</v>
      </c>
      <c r="D72" s="45">
        <v>12</v>
      </c>
      <c r="E72" s="45">
        <v>2</v>
      </c>
      <c r="F72" s="33">
        <v>4</v>
      </c>
      <c r="G72" s="33">
        <v>12</v>
      </c>
      <c r="H72" s="36">
        <v>6</v>
      </c>
      <c r="I72" s="36">
        <v>2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4">
        <v>1</v>
      </c>
      <c r="P72" s="34">
        <v>1</v>
      </c>
      <c r="Q72" s="34">
        <v>0</v>
      </c>
      <c r="R72" s="19">
        <f t="shared" si="1"/>
        <v>14</v>
      </c>
    </row>
    <row r="73" spans="1:18" x14ac:dyDescent="0.25">
      <c r="A73" s="19">
        <v>71</v>
      </c>
      <c r="B73" s="19">
        <v>19</v>
      </c>
      <c r="C73" s="19" t="s">
        <v>15</v>
      </c>
      <c r="D73" s="45">
        <v>21</v>
      </c>
      <c r="E73" s="45">
        <v>0</v>
      </c>
      <c r="F73" s="33">
        <v>9</v>
      </c>
      <c r="G73" s="33">
        <v>18</v>
      </c>
      <c r="H73" s="36">
        <v>9</v>
      </c>
      <c r="I73" s="36">
        <v>3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4">
        <v>0</v>
      </c>
      <c r="P73" s="34">
        <v>0</v>
      </c>
      <c r="Q73" s="34">
        <v>0</v>
      </c>
      <c r="R73" s="19">
        <f t="shared" si="1"/>
        <v>21</v>
      </c>
    </row>
    <row r="74" spans="1:18" x14ac:dyDescent="0.25">
      <c r="A74" s="19">
        <v>72</v>
      </c>
      <c r="B74" s="19">
        <v>17</v>
      </c>
      <c r="C74" s="19" t="s">
        <v>1</v>
      </c>
      <c r="D74" s="45">
        <v>35</v>
      </c>
      <c r="E74" s="45">
        <v>0</v>
      </c>
      <c r="F74" s="33">
        <v>7</v>
      </c>
      <c r="G74" s="33">
        <v>21</v>
      </c>
      <c r="H74" s="36">
        <v>7</v>
      </c>
      <c r="I74" s="36">
        <v>7</v>
      </c>
      <c r="J74" s="36">
        <v>7</v>
      </c>
      <c r="K74" s="36">
        <v>0</v>
      </c>
      <c r="L74" s="36">
        <v>0</v>
      </c>
      <c r="M74" s="36">
        <v>7</v>
      </c>
      <c r="N74" s="36">
        <v>0</v>
      </c>
      <c r="O74" s="34">
        <v>0</v>
      </c>
      <c r="P74" s="34">
        <v>0</v>
      </c>
      <c r="Q74" s="34">
        <v>0</v>
      </c>
      <c r="R74" s="19">
        <f t="shared" si="1"/>
        <v>35</v>
      </c>
    </row>
    <row r="75" spans="1:18" x14ac:dyDescent="0.25">
      <c r="A75" s="19">
        <v>73</v>
      </c>
      <c r="B75" s="19">
        <v>33</v>
      </c>
      <c r="C75" s="19" t="s">
        <v>1</v>
      </c>
      <c r="D75" s="45">
        <v>21</v>
      </c>
      <c r="E75" s="45">
        <v>3</v>
      </c>
      <c r="F75" s="33">
        <v>5</v>
      </c>
      <c r="G75" s="33">
        <v>15</v>
      </c>
      <c r="H75" s="36">
        <v>5</v>
      </c>
      <c r="I75" s="36">
        <v>5</v>
      </c>
      <c r="J75" s="36">
        <v>0</v>
      </c>
      <c r="K75" s="36">
        <v>0</v>
      </c>
      <c r="L75" s="36">
        <v>0</v>
      </c>
      <c r="M75" s="36">
        <v>0</v>
      </c>
      <c r="N75" s="36">
        <v>6</v>
      </c>
      <c r="O75" s="34">
        <v>1</v>
      </c>
      <c r="P75" s="34">
        <v>1</v>
      </c>
      <c r="Q75" s="34">
        <v>0</v>
      </c>
      <c r="R75" s="19">
        <f t="shared" si="1"/>
        <v>24</v>
      </c>
    </row>
    <row r="76" spans="1:18" x14ac:dyDescent="0.25">
      <c r="A76" s="19">
        <v>74</v>
      </c>
      <c r="B76" s="19">
        <v>22</v>
      </c>
      <c r="C76" s="19" t="s">
        <v>1</v>
      </c>
      <c r="D76" s="45">
        <v>23</v>
      </c>
      <c r="E76" s="45">
        <v>0</v>
      </c>
      <c r="F76" s="33">
        <v>5</v>
      </c>
      <c r="G76" s="33">
        <v>10</v>
      </c>
      <c r="H76" s="36">
        <v>5</v>
      </c>
      <c r="I76" s="36">
        <v>5</v>
      </c>
      <c r="J76" s="36">
        <v>0</v>
      </c>
      <c r="K76" s="36">
        <v>0</v>
      </c>
      <c r="L76" s="36">
        <v>0</v>
      </c>
      <c r="M76" s="36">
        <v>3</v>
      </c>
      <c r="N76" s="36">
        <v>5</v>
      </c>
      <c r="O76" s="34">
        <v>0</v>
      </c>
      <c r="P76" s="34">
        <v>0</v>
      </c>
      <c r="Q76" s="34">
        <v>0</v>
      </c>
      <c r="R76" s="19">
        <f t="shared" si="1"/>
        <v>23</v>
      </c>
    </row>
    <row r="77" spans="1:18" x14ac:dyDescent="0.25">
      <c r="A77" s="19">
        <v>75</v>
      </c>
      <c r="B77" s="19">
        <v>40</v>
      </c>
      <c r="C77" s="19" t="s">
        <v>15</v>
      </c>
      <c r="D77" s="45">
        <v>25</v>
      </c>
      <c r="E77" s="45">
        <v>0</v>
      </c>
      <c r="F77" s="33">
        <v>10</v>
      </c>
      <c r="G77" s="33">
        <v>30</v>
      </c>
      <c r="H77" s="36">
        <v>5</v>
      </c>
      <c r="I77" s="36">
        <v>5</v>
      </c>
      <c r="J77" s="36">
        <v>5</v>
      </c>
      <c r="K77" s="36">
        <v>0</v>
      </c>
      <c r="L77" s="36">
        <v>0</v>
      </c>
      <c r="M77" s="36">
        <v>0</v>
      </c>
      <c r="N77" s="36">
        <v>0</v>
      </c>
      <c r="O77" s="34">
        <v>0</v>
      </c>
      <c r="P77" s="34">
        <v>0</v>
      </c>
      <c r="Q77" s="34">
        <v>0</v>
      </c>
      <c r="R77" s="19">
        <f t="shared" si="1"/>
        <v>25</v>
      </c>
    </row>
    <row r="78" spans="1:18" x14ac:dyDescent="0.25">
      <c r="B78" s="4"/>
      <c r="C78" s="47" t="s">
        <v>25</v>
      </c>
      <c r="D78" s="49">
        <f>SUM(D3:D77)</f>
        <v>2440</v>
      </c>
      <c r="E78" s="49">
        <f t="shared" ref="E78:R78" si="2">SUM(E3:E77)</f>
        <v>85.038460000000001</v>
      </c>
      <c r="F78" s="48">
        <f t="shared" si="2"/>
        <v>1199</v>
      </c>
      <c r="G78" s="48">
        <f t="shared" si="2"/>
        <v>2148</v>
      </c>
      <c r="H78" s="48">
        <f t="shared" si="2"/>
        <v>606</v>
      </c>
      <c r="I78" s="48">
        <f t="shared" si="2"/>
        <v>285</v>
      </c>
      <c r="J78" s="48">
        <f t="shared" si="2"/>
        <v>60</v>
      </c>
      <c r="K78" s="48">
        <f t="shared" si="2"/>
        <v>52</v>
      </c>
      <c r="L78" s="48">
        <f t="shared" si="2"/>
        <v>17</v>
      </c>
      <c r="M78" s="48">
        <f t="shared" si="2"/>
        <v>94</v>
      </c>
      <c r="N78" s="48">
        <f t="shared" si="2"/>
        <v>96</v>
      </c>
      <c r="O78" s="48">
        <f t="shared" si="2"/>
        <v>28</v>
      </c>
      <c r="P78" s="48">
        <f t="shared" si="2"/>
        <v>12</v>
      </c>
      <c r="Q78" s="48">
        <f t="shared" si="2"/>
        <v>0</v>
      </c>
      <c r="R78" s="48">
        <f t="shared" si="2"/>
        <v>2525.0384599999998</v>
      </c>
    </row>
    <row r="79" spans="1:18" x14ac:dyDescent="0.25">
      <c r="C79" s="11" t="s">
        <v>26</v>
      </c>
      <c r="D79" s="50">
        <f>MODE(D3:D77)</f>
        <v>35</v>
      </c>
      <c r="E79" s="50">
        <f t="shared" ref="E79:R79" si="3">MODE(E3:E77)</f>
        <v>0</v>
      </c>
      <c r="F79" s="7">
        <f t="shared" si="3"/>
        <v>14</v>
      </c>
      <c r="G79" s="7">
        <f t="shared" si="3"/>
        <v>42</v>
      </c>
      <c r="H79" s="7">
        <f t="shared" si="3"/>
        <v>0</v>
      </c>
      <c r="I79" s="7">
        <f t="shared" si="3"/>
        <v>0</v>
      </c>
      <c r="J79" s="7">
        <f t="shared" si="3"/>
        <v>0</v>
      </c>
      <c r="K79" s="7">
        <f t="shared" si="3"/>
        <v>0</v>
      </c>
      <c r="L79" s="7">
        <f t="shared" si="3"/>
        <v>0</v>
      </c>
      <c r="M79" s="7">
        <f t="shared" si="3"/>
        <v>0</v>
      </c>
      <c r="N79" s="7">
        <f t="shared" si="3"/>
        <v>0</v>
      </c>
      <c r="O79" s="7">
        <f t="shared" si="3"/>
        <v>0</v>
      </c>
      <c r="P79" s="7">
        <f t="shared" si="3"/>
        <v>0</v>
      </c>
      <c r="Q79" s="7">
        <f t="shared" si="3"/>
        <v>0</v>
      </c>
      <c r="R79" s="7">
        <f t="shared" si="3"/>
        <v>49</v>
      </c>
    </row>
    <row r="80" spans="1:18" x14ac:dyDescent="0.25">
      <c r="C80" s="37" t="s">
        <v>27</v>
      </c>
      <c r="D80" s="50">
        <f>AVERAGE(D3:D77)</f>
        <v>32.533333333333331</v>
      </c>
      <c r="E80" s="50">
        <f t="shared" ref="E80:R80" si="4">AVERAGE(E3:E77)</f>
        <v>1.1338461333333334</v>
      </c>
      <c r="F80" s="38">
        <f t="shared" si="4"/>
        <v>15.986666666666666</v>
      </c>
      <c r="G80" s="38">
        <f t="shared" si="4"/>
        <v>28.64</v>
      </c>
      <c r="H80" s="38">
        <f t="shared" si="4"/>
        <v>8.08</v>
      </c>
      <c r="I80" s="38">
        <f t="shared" si="4"/>
        <v>3.8</v>
      </c>
      <c r="J80" s="38">
        <f t="shared" si="4"/>
        <v>0.8</v>
      </c>
      <c r="K80" s="38">
        <f t="shared" si="4"/>
        <v>0.69333333333333336</v>
      </c>
      <c r="L80" s="38">
        <f t="shared" si="4"/>
        <v>0.22666666666666666</v>
      </c>
      <c r="M80" s="38">
        <f t="shared" si="4"/>
        <v>1.2533333333333334</v>
      </c>
      <c r="N80" s="38">
        <f t="shared" si="4"/>
        <v>1.28</v>
      </c>
      <c r="O80" s="38">
        <f t="shared" si="4"/>
        <v>0.37333333333333335</v>
      </c>
      <c r="P80" s="38">
        <f t="shared" si="4"/>
        <v>0.16</v>
      </c>
      <c r="Q80" s="38">
        <f t="shared" si="4"/>
        <v>0</v>
      </c>
      <c r="R80" s="38">
        <f t="shared" si="4"/>
        <v>33.66717946666666</v>
      </c>
    </row>
    <row r="81" spans="1:19" x14ac:dyDescent="0.25">
      <c r="C81" s="51" t="s">
        <v>28</v>
      </c>
      <c r="D81" s="50">
        <f>MEDIAN(D3:D77)</f>
        <v>30</v>
      </c>
      <c r="E81" s="50">
        <f t="shared" ref="E81:R81" si="5">MEDIAN(E3:E77)</f>
        <v>0</v>
      </c>
      <c r="F81" s="39">
        <f t="shared" si="5"/>
        <v>14</v>
      </c>
      <c r="G81" s="39">
        <f t="shared" si="5"/>
        <v>28</v>
      </c>
      <c r="H81" s="39">
        <f t="shared" si="5"/>
        <v>7</v>
      </c>
      <c r="I81" s="39">
        <f t="shared" si="5"/>
        <v>0</v>
      </c>
      <c r="J81" s="39">
        <f t="shared" si="5"/>
        <v>0</v>
      </c>
      <c r="K81" s="39">
        <f t="shared" si="5"/>
        <v>0</v>
      </c>
      <c r="L81" s="39">
        <f t="shared" si="5"/>
        <v>0</v>
      </c>
      <c r="M81" s="39">
        <f t="shared" si="5"/>
        <v>0</v>
      </c>
      <c r="N81" s="39">
        <f t="shared" si="5"/>
        <v>0</v>
      </c>
      <c r="O81" s="39">
        <f t="shared" si="5"/>
        <v>0</v>
      </c>
      <c r="P81" s="39">
        <f t="shared" si="5"/>
        <v>0</v>
      </c>
      <c r="Q81" s="39">
        <f t="shared" si="5"/>
        <v>0</v>
      </c>
      <c r="R81" s="39">
        <f t="shared" si="5"/>
        <v>32</v>
      </c>
    </row>
    <row r="82" spans="1:19" x14ac:dyDescent="0.25">
      <c r="C82" s="42" t="s">
        <v>32</v>
      </c>
      <c r="D82" s="50">
        <f>_xlfn.STDEV.S(D3:D77)</f>
        <v>19.210310669951074</v>
      </c>
      <c r="E82" s="50">
        <f t="shared" ref="E82:R82" si="6">_xlfn.STDEV.S(E3:E77)</f>
        <v>4.6652553449944962</v>
      </c>
      <c r="F82" s="43">
        <f t="shared" si="6"/>
        <v>14.458228119668066</v>
      </c>
      <c r="G82" s="43">
        <f t="shared" si="6"/>
        <v>19.470448848919183</v>
      </c>
      <c r="H82" s="43">
        <f t="shared" si="6"/>
        <v>7.715831390981406</v>
      </c>
      <c r="I82" s="43">
        <f t="shared" si="6"/>
        <v>8.998498373227223</v>
      </c>
      <c r="J82" s="43">
        <f t="shared" si="6"/>
        <v>2.0599134067341867</v>
      </c>
      <c r="K82" s="43">
        <f t="shared" si="6"/>
        <v>1.8670205584743211</v>
      </c>
      <c r="L82" s="43">
        <f t="shared" si="6"/>
        <v>1.1806243576488984</v>
      </c>
      <c r="M82" s="43">
        <f t="shared" si="6"/>
        <v>2.9732743499987282</v>
      </c>
      <c r="N82" s="43">
        <f t="shared" si="6"/>
        <v>2.938835952678672</v>
      </c>
      <c r="O82" s="43">
        <f t="shared" si="6"/>
        <v>1.2603445832265352</v>
      </c>
      <c r="P82" s="43">
        <f t="shared" si="6"/>
        <v>0.40403371547835365</v>
      </c>
      <c r="Q82" s="43">
        <f t="shared" si="6"/>
        <v>0</v>
      </c>
      <c r="R82" s="43">
        <f t="shared" si="6"/>
        <v>20.466620526074262</v>
      </c>
    </row>
    <row r="83" spans="1:19" x14ac:dyDescent="0.25">
      <c r="C83" s="52" t="s">
        <v>33</v>
      </c>
      <c r="D83" s="50">
        <f>CORREL(D3:D77,E3:E77)</f>
        <v>0.15667037228010111</v>
      </c>
      <c r="E83" s="50"/>
    </row>
    <row r="84" spans="1:19" x14ac:dyDescent="0.25">
      <c r="C84" s="53" t="s">
        <v>34</v>
      </c>
      <c r="D84" s="50">
        <f>D83^2</f>
        <v>2.4545605550385475E-2</v>
      </c>
      <c r="E84" s="50"/>
    </row>
    <row r="85" spans="1:19" x14ac:dyDescent="0.25">
      <c r="C85" s="3" t="s">
        <v>46</v>
      </c>
      <c r="D85" s="74">
        <f>SUM(D3:D77)</f>
        <v>2440</v>
      </c>
      <c r="E85" s="74">
        <f>SUM(E3:E77)</f>
        <v>85.038460000000001</v>
      </c>
      <c r="G85" s="3"/>
      <c r="H85" s="3"/>
      <c r="I85" s="3"/>
      <c r="J85" s="3"/>
    </row>
    <row r="86" spans="1:19" x14ac:dyDescent="0.25">
      <c r="G86" s="73" t="s">
        <v>18</v>
      </c>
      <c r="S86" s="32"/>
    </row>
    <row r="87" spans="1:19" x14ac:dyDescent="0.25">
      <c r="H87" s="9" t="s">
        <v>18</v>
      </c>
      <c r="S87" s="32"/>
    </row>
    <row r="88" spans="1:19" x14ac:dyDescent="0.25">
      <c r="S88" s="32"/>
    </row>
    <row r="89" spans="1:19" x14ac:dyDescent="0.25">
      <c r="H89" s="9" t="s">
        <v>18</v>
      </c>
      <c r="S89" s="32"/>
    </row>
    <row r="90" spans="1:19" x14ac:dyDescent="0.25">
      <c r="S90" s="32"/>
    </row>
    <row r="91" spans="1:19" x14ac:dyDescent="0.25">
      <c r="H91" s="9" t="s">
        <v>18</v>
      </c>
      <c r="S91" s="32"/>
    </row>
    <row r="92" spans="1:19" x14ac:dyDescent="0.25">
      <c r="S92" s="32"/>
    </row>
    <row r="93" spans="1:19" x14ac:dyDescent="0.25">
      <c r="S93" s="32"/>
    </row>
    <row r="94" spans="1:19" x14ac:dyDescent="0.25">
      <c r="A94" s="40" t="s">
        <v>17</v>
      </c>
      <c r="B94" s="1" t="s">
        <v>29</v>
      </c>
      <c r="C94" s="1" t="s">
        <v>22</v>
      </c>
      <c r="D94" s="1" t="s">
        <v>21</v>
      </c>
      <c r="E94" s="1" t="s">
        <v>30</v>
      </c>
      <c r="G94" s="40" t="s">
        <v>17</v>
      </c>
      <c r="H94" s="40" t="s">
        <v>31</v>
      </c>
      <c r="I94" s="40" t="s">
        <v>22</v>
      </c>
      <c r="J94" s="1" t="s">
        <v>21</v>
      </c>
      <c r="K94" s="1" t="s">
        <v>30</v>
      </c>
      <c r="N94" s="1"/>
      <c r="O94" s="40"/>
      <c r="S94" s="32"/>
    </row>
    <row r="95" spans="1:19" x14ac:dyDescent="0.25">
      <c r="A95" s="19">
        <v>1</v>
      </c>
      <c r="B95" s="32">
        <v>1</v>
      </c>
      <c r="C95" s="3">
        <v>0</v>
      </c>
      <c r="D95" s="30">
        <f t="array" ref="D95:D103">FREQUENCY(B95:B169, C95:C103)</f>
        <v>49</v>
      </c>
      <c r="E95" s="75">
        <f>D95/D$104</f>
        <v>0.65333333333333332</v>
      </c>
      <c r="G95" s="19">
        <v>1</v>
      </c>
      <c r="H95" s="32">
        <v>28</v>
      </c>
      <c r="I95" s="41">
        <v>5</v>
      </c>
      <c r="J95" s="41">
        <f t="array" ref="J95:J105">FREQUENCY(H95:H169,I95:I105)</f>
        <v>2</v>
      </c>
      <c r="K95" s="76">
        <f>J95/J$106</f>
        <v>2.6666666666666668E-2</v>
      </c>
      <c r="N95" s="32"/>
      <c r="O95" s="32"/>
      <c r="S95" s="32"/>
    </row>
    <row r="96" spans="1:19" x14ac:dyDescent="0.25">
      <c r="A96" s="19">
        <v>2</v>
      </c>
      <c r="B96" s="32">
        <v>0</v>
      </c>
      <c r="C96" s="3">
        <v>5</v>
      </c>
      <c r="D96" s="30">
        <v>25</v>
      </c>
      <c r="E96" s="75">
        <f t="shared" ref="E96:E103" si="7">D96/D$104</f>
        <v>0.33333333333333331</v>
      </c>
      <c r="G96" s="19">
        <v>2</v>
      </c>
      <c r="H96" s="32">
        <v>35</v>
      </c>
      <c r="I96" s="41">
        <v>15</v>
      </c>
      <c r="J96" s="41">
        <v>15</v>
      </c>
      <c r="K96" s="76">
        <f t="shared" ref="K96:K105" si="8">J96/J$106</f>
        <v>0.2</v>
      </c>
      <c r="N96" s="32"/>
      <c r="O96" s="32"/>
      <c r="S96" s="32"/>
    </row>
    <row r="97" spans="1:19" x14ac:dyDescent="0.25">
      <c r="A97" s="19">
        <v>3</v>
      </c>
      <c r="B97" s="32">
        <v>0</v>
      </c>
      <c r="C97" s="3">
        <v>10</v>
      </c>
      <c r="D97" s="30">
        <v>0</v>
      </c>
      <c r="E97" s="75">
        <f t="shared" si="7"/>
        <v>0</v>
      </c>
      <c r="G97" s="19">
        <v>3</v>
      </c>
      <c r="H97" s="32">
        <v>40</v>
      </c>
      <c r="I97" s="41">
        <v>25</v>
      </c>
      <c r="J97" s="41">
        <v>15</v>
      </c>
      <c r="K97" s="76">
        <f t="shared" si="8"/>
        <v>0.2</v>
      </c>
      <c r="N97" s="32"/>
      <c r="O97" s="32"/>
      <c r="S97" s="32"/>
    </row>
    <row r="98" spans="1:19" x14ac:dyDescent="0.25">
      <c r="A98" s="19">
        <v>4</v>
      </c>
      <c r="B98" s="32">
        <v>0</v>
      </c>
      <c r="C98" s="3">
        <v>15</v>
      </c>
      <c r="D98" s="30">
        <v>0</v>
      </c>
      <c r="E98" s="75">
        <f t="shared" si="7"/>
        <v>0</v>
      </c>
      <c r="G98" s="19">
        <v>4</v>
      </c>
      <c r="H98" s="32">
        <v>46</v>
      </c>
      <c r="I98" s="41">
        <v>35</v>
      </c>
      <c r="J98" s="41">
        <v>18</v>
      </c>
      <c r="K98" s="76">
        <f t="shared" si="8"/>
        <v>0.24</v>
      </c>
      <c r="N98" s="32"/>
      <c r="O98" s="32"/>
      <c r="S98" s="32"/>
    </row>
    <row r="99" spans="1:19" x14ac:dyDescent="0.25">
      <c r="A99" s="19">
        <v>5</v>
      </c>
      <c r="B99" s="32">
        <v>0</v>
      </c>
      <c r="C99" s="3">
        <v>20</v>
      </c>
      <c r="D99" s="30">
        <v>0</v>
      </c>
      <c r="E99" s="75">
        <f t="shared" si="7"/>
        <v>0</v>
      </c>
      <c r="G99" s="19">
        <v>5</v>
      </c>
      <c r="H99" s="32">
        <v>70</v>
      </c>
      <c r="I99" s="41">
        <v>45</v>
      </c>
      <c r="J99" s="41">
        <v>5</v>
      </c>
      <c r="K99" s="76">
        <f t="shared" si="8"/>
        <v>6.6666666666666666E-2</v>
      </c>
      <c r="N99" s="32"/>
      <c r="O99" s="32"/>
      <c r="S99" s="32"/>
    </row>
    <row r="100" spans="1:19" x14ac:dyDescent="0.25">
      <c r="A100" s="19">
        <v>6</v>
      </c>
      <c r="B100" s="32">
        <v>0</v>
      </c>
      <c r="C100" s="3">
        <v>25</v>
      </c>
      <c r="D100" s="30">
        <v>0</v>
      </c>
      <c r="E100" s="75">
        <f t="shared" si="7"/>
        <v>0</v>
      </c>
      <c r="G100" s="19">
        <v>6</v>
      </c>
      <c r="H100" s="32">
        <v>27</v>
      </c>
      <c r="I100" s="41">
        <v>55</v>
      </c>
      <c r="J100" s="41">
        <v>10</v>
      </c>
      <c r="K100" s="76">
        <f t="shared" si="8"/>
        <v>0.13333333333333333</v>
      </c>
      <c r="N100" s="32"/>
      <c r="O100" s="32"/>
      <c r="S100" s="32"/>
    </row>
    <row r="101" spans="1:19" x14ac:dyDescent="0.25">
      <c r="A101" s="19">
        <v>7</v>
      </c>
      <c r="B101" s="32">
        <v>0</v>
      </c>
      <c r="C101" s="3">
        <v>30</v>
      </c>
      <c r="D101" s="30">
        <v>0</v>
      </c>
      <c r="E101" s="75">
        <f t="shared" si="7"/>
        <v>0</v>
      </c>
      <c r="G101" s="19">
        <v>7</v>
      </c>
      <c r="H101" s="32">
        <v>35</v>
      </c>
      <c r="I101" s="41">
        <v>65</v>
      </c>
      <c r="J101" s="41">
        <v>6</v>
      </c>
      <c r="K101" s="76">
        <f t="shared" si="8"/>
        <v>0.08</v>
      </c>
      <c r="N101" s="32"/>
      <c r="O101" s="32"/>
      <c r="S101" s="32"/>
    </row>
    <row r="102" spans="1:19" x14ac:dyDescent="0.25">
      <c r="A102" s="24">
        <v>8</v>
      </c>
      <c r="B102" s="32">
        <v>1</v>
      </c>
      <c r="C102" s="3">
        <v>35</v>
      </c>
      <c r="D102" s="30">
        <v>0</v>
      </c>
      <c r="E102" s="75">
        <f t="shared" si="7"/>
        <v>0</v>
      </c>
      <c r="G102" s="24">
        <v>8</v>
      </c>
      <c r="H102" s="32">
        <v>17</v>
      </c>
      <c r="I102" s="41">
        <v>75</v>
      </c>
      <c r="J102" s="41">
        <v>2</v>
      </c>
      <c r="K102" s="76">
        <f t="shared" si="8"/>
        <v>2.6666666666666668E-2</v>
      </c>
      <c r="N102" s="32"/>
      <c r="O102" s="32"/>
      <c r="S102" s="32"/>
    </row>
    <row r="103" spans="1:19" x14ac:dyDescent="0.25">
      <c r="A103" s="19">
        <v>9</v>
      </c>
      <c r="B103" s="32">
        <v>0</v>
      </c>
      <c r="C103" s="3">
        <v>40</v>
      </c>
      <c r="D103" s="30">
        <v>1</v>
      </c>
      <c r="E103" s="75">
        <f t="shared" si="7"/>
        <v>1.3333333333333334E-2</v>
      </c>
      <c r="G103" s="19">
        <v>9</v>
      </c>
      <c r="H103" s="32">
        <v>15</v>
      </c>
      <c r="I103" s="41">
        <v>85</v>
      </c>
      <c r="J103" s="41">
        <v>1</v>
      </c>
      <c r="K103" s="76">
        <f t="shared" si="8"/>
        <v>1.3333333333333334E-2</v>
      </c>
      <c r="N103" s="32"/>
      <c r="O103" s="32"/>
      <c r="S103" s="32"/>
    </row>
    <row r="104" spans="1:19" x14ac:dyDescent="0.25">
      <c r="A104" s="19">
        <v>10</v>
      </c>
      <c r="B104" s="32">
        <v>0</v>
      </c>
      <c r="D104" s="30">
        <f>SUM(D95:D103)</f>
        <v>75</v>
      </c>
      <c r="G104" s="19">
        <v>10</v>
      </c>
      <c r="H104" s="32">
        <v>21</v>
      </c>
      <c r="I104" s="41">
        <v>95</v>
      </c>
      <c r="J104" s="41">
        <v>0</v>
      </c>
      <c r="K104" s="76">
        <f t="shared" si="8"/>
        <v>0</v>
      </c>
      <c r="N104" s="32"/>
      <c r="O104" s="32"/>
      <c r="S104" s="32"/>
    </row>
    <row r="105" spans="1:19" x14ac:dyDescent="0.25">
      <c r="A105" s="19">
        <v>11</v>
      </c>
      <c r="B105" s="32">
        <v>1</v>
      </c>
      <c r="G105" s="19">
        <v>11</v>
      </c>
      <c r="H105" s="32">
        <v>7</v>
      </c>
      <c r="I105" s="41">
        <v>105</v>
      </c>
      <c r="J105" s="41">
        <v>1</v>
      </c>
      <c r="K105" s="76">
        <f t="shared" si="8"/>
        <v>1.3333333333333334E-2</v>
      </c>
      <c r="N105" s="32"/>
      <c r="O105" s="32"/>
      <c r="S105" s="32"/>
    </row>
    <row r="106" spans="1:19" x14ac:dyDescent="0.25">
      <c r="A106" s="19">
        <v>12</v>
      </c>
      <c r="B106" s="32">
        <v>2</v>
      </c>
      <c r="G106" s="19">
        <v>12</v>
      </c>
      <c r="H106" s="32">
        <v>16</v>
      </c>
      <c r="J106" s="41">
        <f>SUM(J95:J105)</f>
        <v>75</v>
      </c>
      <c r="K106" s="10"/>
      <c r="N106" s="32"/>
      <c r="O106" s="32"/>
      <c r="S106" s="32"/>
    </row>
    <row r="107" spans="1:19" x14ac:dyDescent="0.25">
      <c r="A107" s="19">
        <v>13</v>
      </c>
      <c r="B107" s="32">
        <v>2</v>
      </c>
      <c r="G107" s="19">
        <v>13</v>
      </c>
      <c r="H107" s="32">
        <v>21</v>
      </c>
      <c r="K107" s="10"/>
      <c r="N107" s="32"/>
      <c r="O107" s="32"/>
      <c r="S107" s="32"/>
    </row>
    <row r="108" spans="1:19" x14ac:dyDescent="0.25">
      <c r="A108" s="19">
        <v>14</v>
      </c>
      <c r="B108" s="32">
        <v>0</v>
      </c>
      <c r="G108" s="19">
        <v>14</v>
      </c>
      <c r="H108" s="32">
        <v>21</v>
      </c>
      <c r="K108" s="10"/>
      <c r="N108" s="32"/>
      <c r="O108" s="32"/>
      <c r="S108" s="32"/>
    </row>
    <row r="109" spans="1:19" x14ac:dyDescent="0.25">
      <c r="A109" s="19">
        <v>15</v>
      </c>
      <c r="B109" s="32">
        <v>1</v>
      </c>
      <c r="G109" s="19">
        <v>15</v>
      </c>
      <c r="H109" s="32">
        <v>21</v>
      </c>
      <c r="K109" s="10"/>
      <c r="N109" s="32"/>
      <c r="O109" s="32"/>
      <c r="S109" s="32"/>
    </row>
    <row r="110" spans="1:19" x14ac:dyDescent="0.25">
      <c r="A110" s="19">
        <v>16</v>
      </c>
      <c r="B110" s="32">
        <v>1</v>
      </c>
      <c r="G110" s="19">
        <v>16</v>
      </c>
      <c r="H110" s="32">
        <v>56</v>
      </c>
      <c r="K110" s="10"/>
      <c r="N110" s="32"/>
      <c r="O110" s="32"/>
      <c r="S110" s="32"/>
    </row>
    <row r="111" spans="1:19" x14ac:dyDescent="0.25">
      <c r="A111" s="19">
        <v>17</v>
      </c>
      <c r="B111" s="32">
        <v>1</v>
      </c>
      <c r="G111" s="19">
        <v>17</v>
      </c>
      <c r="H111" s="32">
        <v>35</v>
      </c>
      <c r="K111" s="10"/>
      <c r="N111" s="32"/>
      <c r="O111" s="32"/>
      <c r="S111" s="32"/>
    </row>
    <row r="112" spans="1:19" x14ac:dyDescent="0.25">
      <c r="A112" s="19">
        <v>18</v>
      </c>
      <c r="B112" s="32">
        <v>2</v>
      </c>
      <c r="G112" s="19">
        <v>18</v>
      </c>
      <c r="H112" s="32">
        <v>30</v>
      </c>
      <c r="K112" s="10"/>
      <c r="N112" s="32"/>
      <c r="O112" s="32"/>
      <c r="S112" s="32"/>
    </row>
    <row r="113" spans="1:19" x14ac:dyDescent="0.25">
      <c r="A113" s="19">
        <v>19</v>
      </c>
      <c r="B113" s="32">
        <v>0</v>
      </c>
      <c r="G113" s="19">
        <v>19</v>
      </c>
      <c r="H113" s="32">
        <v>20</v>
      </c>
      <c r="K113" s="10"/>
      <c r="N113" s="32"/>
      <c r="O113" s="32"/>
      <c r="S113" s="32"/>
    </row>
    <row r="114" spans="1:19" x14ac:dyDescent="0.25">
      <c r="A114" s="19">
        <v>20</v>
      </c>
      <c r="B114" s="32">
        <v>0</v>
      </c>
      <c r="G114" s="19">
        <v>20</v>
      </c>
      <c r="H114" s="32">
        <v>28</v>
      </c>
      <c r="K114" s="10"/>
      <c r="N114" s="32"/>
      <c r="O114" s="32"/>
      <c r="S114" s="32"/>
    </row>
    <row r="115" spans="1:19" x14ac:dyDescent="0.25">
      <c r="A115" s="19">
        <v>21</v>
      </c>
      <c r="B115" s="32">
        <v>0</v>
      </c>
      <c r="G115" s="19">
        <v>21</v>
      </c>
      <c r="H115" s="32">
        <v>21</v>
      </c>
      <c r="K115" s="10"/>
      <c r="N115" s="32"/>
      <c r="O115" s="32"/>
      <c r="S115" s="32"/>
    </row>
    <row r="116" spans="1:19" x14ac:dyDescent="0.25">
      <c r="A116" s="19">
        <v>22</v>
      </c>
      <c r="B116" s="32">
        <v>2</v>
      </c>
      <c r="G116" s="19">
        <v>22</v>
      </c>
      <c r="H116" s="32">
        <v>35</v>
      </c>
      <c r="K116" s="10"/>
      <c r="N116" s="32"/>
      <c r="O116" s="32"/>
      <c r="S116" s="32"/>
    </row>
    <row r="117" spans="1:19" x14ac:dyDescent="0.25">
      <c r="A117" s="19">
        <v>23</v>
      </c>
      <c r="B117" s="32">
        <v>0</v>
      </c>
      <c r="G117" s="19">
        <v>23</v>
      </c>
      <c r="H117" s="32">
        <v>21</v>
      </c>
      <c r="K117" s="10"/>
      <c r="N117" s="32"/>
      <c r="O117" s="32"/>
      <c r="S117" s="32"/>
    </row>
    <row r="118" spans="1:19" x14ac:dyDescent="0.25">
      <c r="A118" s="19">
        <v>24</v>
      </c>
      <c r="B118" s="32">
        <v>0</v>
      </c>
      <c r="G118" s="19">
        <v>24</v>
      </c>
      <c r="H118" s="32">
        <v>10</v>
      </c>
      <c r="K118" s="10"/>
      <c r="N118" s="32"/>
      <c r="O118" s="32"/>
      <c r="S118" s="32"/>
    </row>
    <row r="119" spans="1:19" x14ac:dyDescent="0.25">
      <c r="A119" s="19">
        <v>25</v>
      </c>
      <c r="B119" s="32">
        <v>2</v>
      </c>
      <c r="G119" s="19">
        <v>25</v>
      </c>
      <c r="H119" s="32">
        <v>14</v>
      </c>
      <c r="K119" s="10"/>
      <c r="N119" s="32"/>
      <c r="O119" s="32"/>
      <c r="S119" s="32"/>
    </row>
    <row r="120" spans="1:19" x14ac:dyDescent="0.25">
      <c r="A120" s="19">
        <v>26</v>
      </c>
      <c r="B120" s="32">
        <v>1</v>
      </c>
      <c r="G120" s="19">
        <v>26</v>
      </c>
      <c r="H120" s="32">
        <v>35</v>
      </c>
      <c r="K120" s="10"/>
      <c r="N120" s="32"/>
      <c r="O120" s="32"/>
      <c r="S120" s="32"/>
    </row>
    <row r="121" spans="1:19" x14ac:dyDescent="0.25">
      <c r="A121" s="19">
        <v>27</v>
      </c>
      <c r="B121" s="32">
        <v>0</v>
      </c>
      <c r="G121" s="19">
        <v>27</v>
      </c>
      <c r="H121" s="32">
        <v>49</v>
      </c>
      <c r="K121" s="10"/>
      <c r="N121" s="32"/>
      <c r="O121" s="32"/>
      <c r="S121" s="32"/>
    </row>
    <row r="122" spans="1:19" x14ac:dyDescent="0.25">
      <c r="A122" s="19">
        <v>28</v>
      </c>
      <c r="B122" s="32">
        <v>0</v>
      </c>
      <c r="G122" s="19">
        <v>28</v>
      </c>
      <c r="H122" s="32">
        <v>14</v>
      </c>
      <c r="K122" s="10"/>
      <c r="N122" s="32"/>
      <c r="O122" s="32"/>
      <c r="S122" s="32"/>
    </row>
    <row r="123" spans="1:19" x14ac:dyDescent="0.25">
      <c r="A123" s="19">
        <v>29</v>
      </c>
      <c r="B123" s="32">
        <v>0</v>
      </c>
      <c r="G123" s="19">
        <v>29</v>
      </c>
      <c r="H123" s="32">
        <v>49</v>
      </c>
      <c r="K123" s="10"/>
      <c r="N123" s="32"/>
      <c r="O123" s="32"/>
      <c r="S123" s="32"/>
    </row>
    <row r="124" spans="1:19" x14ac:dyDescent="0.25">
      <c r="A124" s="19">
        <v>30</v>
      </c>
      <c r="B124" s="32">
        <v>0</v>
      </c>
      <c r="G124" s="19">
        <v>30</v>
      </c>
      <c r="H124" s="32">
        <v>49</v>
      </c>
      <c r="K124" s="10"/>
      <c r="N124" s="32"/>
      <c r="O124" s="32"/>
      <c r="S124" s="32"/>
    </row>
    <row r="125" spans="1:19" x14ac:dyDescent="0.25">
      <c r="A125" s="19">
        <v>31</v>
      </c>
      <c r="B125" s="32">
        <v>0</v>
      </c>
      <c r="G125" s="19">
        <v>31</v>
      </c>
      <c r="H125" s="32">
        <v>42</v>
      </c>
      <c r="K125" s="10"/>
      <c r="N125" s="32"/>
      <c r="O125" s="32"/>
      <c r="S125" s="32"/>
    </row>
    <row r="126" spans="1:19" x14ac:dyDescent="0.25">
      <c r="A126" s="19">
        <v>32</v>
      </c>
      <c r="B126" s="32">
        <v>0</v>
      </c>
      <c r="G126" s="19">
        <v>32</v>
      </c>
      <c r="H126" s="32">
        <v>49</v>
      </c>
      <c r="K126" s="10"/>
      <c r="N126" s="32"/>
      <c r="O126" s="32"/>
      <c r="S126" s="32"/>
    </row>
    <row r="127" spans="1:19" x14ac:dyDescent="0.25">
      <c r="A127" s="19">
        <v>33</v>
      </c>
      <c r="B127" s="32">
        <v>0</v>
      </c>
      <c r="C127"/>
      <c r="D127" s="11"/>
      <c r="E127" s="6"/>
      <c r="F127" s="30"/>
      <c r="G127" s="19">
        <v>33</v>
      </c>
      <c r="H127" s="32">
        <v>49</v>
      </c>
      <c r="K127" s="10"/>
      <c r="N127" s="32"/>
      <c r="O127" s="32"/>
      <c r="S127" s="32"/>
    </row>
    <row r="128" spans="1:19" x14ac:dyDescent="0.25">
      <c r="A128" s="19">
        <v>34</v>
      </c>
      <c r="B128" s="32">
        <v>2</v>
      </c>
      <c r="C128"/>
      <c r="D128" s="11"/>
      <c r="E128" s="6"/>
      <c r="F128" s="31"/>
      <c r="G128" s="19">
        <v>34</v>
      </c>
      <c r="H128" s="32">
        <v>49</v>
      </c>
      <c r="K128" s="10"/>
      <c r="N128" s="32"/>
      <c r="O128" s="32"/>
      <c r="S128" s="32"/>
    </row>
    <row r="129" spans="1:19" x14ac:dyDescent="0.25">
      <c r="A129" s="19">
        <v>35</v>
      </c>
      <c r="B129" s="32">
        <v>0</v>
      </c>
      <c r="G129" s="19">
        <v>35</v>
      </c>
      <c r="H129" s="32">
        <v>49</v>
      </c>
      <c r="K129" s="10"/>
      <c r="N129" s="32"/>
      <c r="O129" s="32"/>
      <c r="S129" s="32"/>
    </row>
    <row r="130" spans="1:19" x14ac:dyDescent="0.25">
      <c r="A130" s="19">
        <v>36</v>
      </c>
      <c r="B130" s="32">
        <v>0</v>
      </c>
      <c r="G130" s="19">
        <v>36</v>
      </c>
      <c r="H130" s="32">
        <v>28</v>
      </c>
      <c r="K130" s="10"/>
      <c r="N130" s="32"/>
      <c r="O130" s="32"/>
      <c r="S130" s="32"/>
    </row>
    <row r="131" spans="1:19" x14ac:dyDescent="0.25">
      <c r="A131" s="19">
        <v>37</v>
      </c>
      <c r="B131" s="32">
        <v>0</v>
      </c>
      <c r="G131" s="19">
        <v>37</v>
      </c>
      <c r="H131" s="32">
        <v>42</v>
      </c>
      <c r="K131" s="10"/>
      <c r="N131" s="32"/>
      <c r="O131" s="32"/>
      <c r="S131" s="32"/>
    </row>
    <row r="132" spans="1:19" x14ac:dyDescent="0.25">
      <c r="A132" s="19">
        <v>38</v>
      </c>
      <c r="B132" s="32">
        <v>0</v>
      </c>
      <c r="G132" s="19">
        <v>38</v>
      </c>
      <c r="H132" s="32">
        <v>56</v>
      </c>
      <c r="K132" s="10"/>
      <c r="N132" s="32"/>
      <c r="O132" s="32"/>
      <c r="S132" s="32"/>
    </row>
    <row r="133" spans="1:19" x14ac:dyDescent="0.25">
      <c r="A133" s="19">
        <v>39</v>
      </c>
      <c r="B133" s="32">
        <v>0</v>
      </c>
      <c r="G133" s="19">
        <v>39</v>
      </c>
      <c r="H133" s="32">
        <v>49</v>
      </c>
      <c r="K133" s="10"/>
      <c r="N133" s="32"/>
      <c r="O133" s="32"/>
      <c r="S133" s="32"/>
    </row>
    <row r="134" spans="1:19" x14ac:dyDescent="0.25">
      <c r="A134" s="19">
        <v>40</v>
      </c>
      <c r="B134" s="32">
        <v>0</v>
      </c>
      <c r="G134" s="19">
        <v>40</v>
      </c>
      <c r="H134" s="32">
        <v>35</v>
      </c>
      <c r="K134" s="10"/>
      <c r="N134" s="32"/>
      <c r="O134" s="32"/>
      <c r="S134" s="32"/>
    </row>
    <row r="135" spans="1:19" x14ac:dyDescent="0.25">
      <c r="A135" s="19">
        <v>41</v>
      </c>
      <c r="B135" s="32">
        <v>0</v>
      </c>
      <c r="G135" s="19">
        <v>41</v>
      </c>
      <c r="H135" s="32">
        <v>56</v>
      </c>
      <c r="K135" s="10"/>
      <c r="N135" s="32"/>
      <c r="O135" s="32"/>
      <c r="S135" s="32"/>
    </row>
    <row r="136" spans="1:19" x14ac:dyDescent="0.25">
      <c r="A136" s="19">
        <v>42</v>
      </c>
      <c r="B136" s="32">
        <v>0</v>
      </c>
      <c r="G136" s="19">
        <v>42</v>
      </c>
      <c r="H136" s="32">
        <v>77</v>
      </c>
      <c r="K136" s="10"/>
      <c r="N136" s="32"/>
      <c r="O136" s="32"/>
      <c r="S136" s="32"/>
    </row>
    <row r="137" spans="1:19" x14ac:dyDescent="0.25">
      <c r="A137" s="19">
        <v>43</v>
      </c>
      <c r="B137" s="32">
        <v>0</v>
      </c>
      <c r="G137" s="19">
        <v>43</v>
      </c>
      <c r="H137" s="32">
        <v>70</v>
      </c>
      <c r="K137" s="10"/>
      <c r="N137" s="32"/>
      <c r="O137" s="32"/>
      <c r="S137" s="32"/>
    </row>
    <row r="138" spans="1:19" x14ac:dyDescent="0.25">
      <c r="A138" s="19">
        <v>44</v>
      </c>
      <c r="B138" s="32">
        <v>0</v>
      </c>
      <c r="G138" s="19">
        <v>44</v>
      </c>
      <c r="H138" s="32">
        <v>35</v>
      </c>
      <c r="K138" s="10"/>
      <c r="N138" s="32"/>
      <c r="O138" s="32"/>
      <c r="S138" s="32"/>
    </row>
    <row r="139" spans="1:19" x14ac:dyDescent="0.25">
      <c r="A139" s="19">
        <v>45</v>
      </c>
      <c r="B139" s="32">
        <v>4</v>
      </c>
      <c r="G139" s="19">
        <v>45</v>
      </c>
      <c r="H139" s="32">
        <v>105</v>
      </c>
      <c r="K139" s="10"/>
      <c r="N139" s="32"/>
      <c r="O139" s="32"/>
      <c r="S139" s="32"/>
    </row>
    <row r="140" spans="1:19" x14ac:dyDescent="0.25">
      <c r="A140" s="19">
        <v>46</v>
      </c>
      <c r="B140" s="35">
        <v>3.8460000000000001E-2</v>
      </c>
      <c r="G140" s="19">
        <v>46</v>
      </c>
      <c r="H140" s="32">
        <v>42</v>
      </c>
      <c r="K140" s="10"/>
      <c r="N140" s="35"/>
      <c r="O140" s="32"/>
      <c r="S140" s="32"/>
    </row>
    <row r="141" spans="1:19" x14ac:dyDescent="0.25">
      <c r="A141" s="19">
        <v>47</v>
      </c>
      <c r="B141" s="32">
        <v>1</v>
      </c>
      <c r="G141" s="19">
        <v>47</v>
      </c>
      <c r="H141" s="32">
        <v>35</v>
      </c>
      <c r="K141" s="10"/>
      <c r="N141" s="32"/>
      <c r="O141" s="32"/>
      <c r="S141" s="32"/>
    </row>
    <row r="142" spans="1:19" x14ac:dyDescent="0.25">
      <c r="A142" s="19">
        <v>48</v>
      </c>
      <c r="B142" s="32">
        <v>0</v>
      </c>
      <c r="G142" s="19">
        <v>48</v>
      </c>
      <c r="H142" s="32">
        <v>42</v>
      </c>
      <c r="K142" s="10"/>
      <c r="N142" s="32"/>
      <c r="O142" s="32"/>
      <c r="S142" s="32"/>
    </row>
    <row r="143" spans="1:19" x14ac:dyDescent="0.25">
      <c r="A143" s="19">
        <v>49</v>
      </c>
      <c r="B143" s="32">
        <v>0</v>
      </c>
      <c r="G143" s="19">
        <v>49</v>
      </c>
      <c r="H143" s="32">
        <v>56</v>
      </c>
      <c r="K143" s="10"/>
      <c r="N143" s="32"/>
      <c r="O143" s="32"/>
      <c r="S143" s="32"/>
    </row>
    <row r="144" spans="1:19" x14ac:dyDescent="0.25">
      <c r="A144" s="19">
        <v>50</v>
      </c>
      <c r="B144" s="32">
        <v>0</v>
      </c>
      <c r="G144" s="19">
        <v>50</v>
      </c>
      <c r="H144" s="32">
        <v>63</v>
      </c>
      <c r="K144" s="10"/>
      <c r="N144" s="32"/>
      <c r="O144" s="32"/>
      <c r="S144" s="32"/>
    </row>
    <row r="145" spans="1:19" x14ac:dyDescent="0.25">
      <c r="A145" s="19">
        <v>51</v>
      </c>
      <c r="B145" s="32">
        <v>0</v>
      </c>
      <c r="G145" s="19">
        <v>51</v>
      </c>
      <c r="H145" s="32">
        <v>9</v>
      </c>
      <c r="K145" s="10"/>
      <c r="N145" s="32"/>
      <c r="O145" s="32"/>
      <c r="S145" s="32"/>
    </row>
    <row r="146" spans="1:19" x14ac:dyDescent="0.25">
      <c r="A146" s="19">
        <v>52</v>
      </c>
      <c r="B146" s="32">
        <v>0</v>
      </c>
      <c r="G146" s="19">
        <v>52</v>
      </c>
      <c r="H146" s="32">
        <v>20</v>
      </c>
      <c r="K146" s="10"/>
      <c r="N146" s="32"/>
      <c r="O146" s="32"/>
      <c r="S146" s="32"/>
    </row>
    <row r="147" spans="1:19" x14ac:dyDescent="0.25">
      <c r="A147" s="19">
        <v>53</v>
      </c>
      <c r="B147" s="32">
        <v>4</v>
      </c>
      <c r="G147" s="19">
        <v>53</v>
      </c>
      <c r="H147" s="32">
        <v>14</v>
      </c>
      <c r="K147" s="10"/>
      <c r="N147" s="32"/>
      <c r="O147" s="32"/>
      <c r="S147" s="32"/>
    </row>
    <row r="148" spans="1:19" x14ac:dyDescent="0.25">
      <c r="A148" s="19">
        <v>54</v>
      </c>
      <c r="B148" s="32">
        <v>0</v>
      </c>
      <c r="G148" s="19">
        <v>54</v>
      </c>
      <c r="H148" s="32">
        <v>10</v>
      </c>
      <c r="K148" s="10"/>
      <c r="N148" s="32"/>
      <c r="O148" s="32"/>
      <c r="S148" s="32"/>
    </row>
    <row r="149" spans="1:19" x14ac:dyDescent="0.25">
      <c r="A149" s="19">
        <v>55</v>
      </c>
      <c r="B149" s="32">
        <v>0</v>
      </c>
      <c r="G149" s="19">
        <v>55</v>
      </c>
      <c r="H149" s="32">
        <v>50</v>
      </c>
      <c r="K149" s="10"/>
      <c r="N149" s="32"/>
      <c r="O149" s="32"/>
      <c r="S149" s="32"/>
    </row>
    <row r="150" spans="1:19" x14ac:dyDescent="0.25">
      <c r="A150" s="19">
        <v>56</v>
      </c>
      <c r="B150" s="32">
        <v>40</v>
      </c>
      <c r="G150" s="19">
        <v>56</v>
      </c>
      <c r="H150" s="32">
        <v>60</v>
      </c>
      <c r="K150" s="10"/>
      <c r="N150" s="32"/>
      <c r="O150" s="32"/>
      <c r="S150" s="32"/>
    </row>
    <row r="151" spans="1:19" x14ac:dyDescent="0.25">
      <c r="A151" s="19">
        <v>57</v>
      </c>
      <c r="B151" s="32">
        <v>2</v>
      </c>
      <c r="G151" s="19">
        <v>57</v>
      </c>
      <c r="H151" s="32">
        <v>30</v>
      </c>
      <c r="K151" s="10"/>
      <c r="N151" s="32"/>
      <c r="O151" s="32"/>
      <c r="S151" s="32"/>
    </row>
    <row r="152" spans="1:19" x14ac:dyDescent="0.25">
      <c r="A152" s="19">
        <v>58</v>
      </c>
      <c r="B152" s="32">
        <v>2</v>
      </c>
      <c r="G152" s="19">
        <v>58</v>
      </c>
      <c r="H152" s="32">
        <v>30</v>
      </c>
      <c r="K152" s="10"/>
      <c r="N152" s="32"/>
      <c r="O152" s="32"/>
      <c r="S152" s="32"/>
    </row>
    <row r="153" spans="1:19" x14ac:dyDescent="0.25">
      <c r="A153" s="19">
        <v>59</v>
      </c>
      <c r="B153" s="32">
        <v>4</v>
      </c>
      <c r="G153" s="19">
        <v>59</v>
      </c>
      <c r="H153" s="32">
        <v>30</v>
      </c>
      <c r="K153" s="10"/>
      <c r="N153" s="32"/>
      <c r="O153" s="32"/>
      <c r="S153" s="32"/>
    </row>
    <row r="154" spans="1:19" x14ac:dyDescent="0.25">
      <c r="A154" s="19">
        <v>60</v>
      </c>
      <c r="B154" s="32">
        <v>2</v>
      </c>
      <c r="G154" s="19">
        <v>60</v>
      </c>
      <c r="H154" s="32">
        <v>10</v>
      </c>
      <c r="K154" s="10"/>
      <c r="N154" s="32"/>
      <c r="O154" s="32"/>
      <c r="S154" s="32"/>
    </row>
    <row r="155" spans="1:19" x14ac:dyDescent="0.25">
      <c r="A155" s="19">
        <v>61</v>
      </c>
      <c r="B155" s="32">
        <v>1</v>
      </c>
      <c r="G155" s="19">
        <v>61</v>
      </c>
      <c r="H155" s="32">
        <v>12</v>
      </c>
      <c r="K155" s="10"/>
      <c r="N155" s="32"/>
      <c r="O155" s="32"/>
      <c r="S155" s="32"/>
    </row>
    <row r="156" spans="1:19" x14ac:dyDescent="0.25">
      <c r="A156" s="19">
        <v>62</v>
      </c>
      <c r="B156" s="32">
        <v>0</v>
      </c>
      <c r="G156" s="19">
        <v>62</v>
      </c>
      <c r="H156" s="32">
        <v>14</v>
      </c>
      <c r="K156" s="10"/>
      <c r="N156" s="32"/>
      <c r="O156" s="32"/>
      <c r="S156" s="32"/>
    </row>
    <row r="157" spans="1:19" x14ac:dyDescent="0.25">
      <c r="A157" s="19">
        <v>63</v>
      </c>
      <c r="B157" s="32">
        <v>0</v>
      </c>
      <c r="G157" s="19">
        <v>63</v>
      </c>
      <c r="H157" s="32">
        <v>14</v>
      </c>
      <c r="K157" s="10"/>
      <c r="N157" s="32"/>
      <c r="O157" s="32"/>
      <c r="S157" s="32"/>
    </row>
    <row r="158" spans="1:19" x14ac:dyDescent="0.25">
      <c r="A158" s="19">
        <v>64</v>
      </c>
      <c r="B158" s="32">
        <v>0</v>
      </c>
      <c r="G158" s="19">
        <v>64</v>
      </c>
      <c r="H158" s="32">
        <v>10</v>
      </c>
      <c r="K158" s="10"/>
      <c r="N158" s="32"/>
      <c r="O158" s="32"/>
      <c r="S158" s="32"/>
    </row>
    <row r="159" spans="1:19" x14ac:dyDescent="0.25">
      <c r="A159" s="19">
        <v>65</v>
      </c>
      <c r="B159" s="32">
        <v>0</v>
      </c>
      <c r="G159" s="19">
        <v>65</v>
      </c>
      <c r="H159" s="32">
        <v>14</v>
      </c>
      <c r="K159" s="10"/>
      <c r="N159" s="32"/>
      <c r="O159" s="32"/>
      <c r="S159" s="32"/>
    </row>
    <row r="160" spans="1:19" x14ac:dyDescent="0.25">
      <c r="A160" s="19">
        <v>66</v>
      </c>
      <c r="B160" s="32">
        <v>0</v>
      </c>
      <c r="G160" s="19">
        <v>66</v>
      </c>
      <c r="H160" s="32">
        <v>5</v>
      </c>
      <c r="K160" s="10"/>
      <c r="N160" s="32"/>
      <c r="O160" s="32"/>
      <c r="S160" s="32"/>
    </row>
    <row r="161" spans="1:15" x14ac:dyDescent="0.25">
      <c r="A161" s="19">
        <v>67</v>
      </c>
      <c r="B161" s="32">
        <v>1</v>
      </c>
      <c r="G161" s="19">
        <v>67</v>
      </c>
      <c r="H161" s="32">
        <v>5</v>
      </c>
      <c r="K161" s="10"/>
      <c r="N161" s="32"/>
      <c r="O161" s="32"/>
    </row>
    <row r="162" spans="1:15" x14ac:dyDescent="0.25">
      <c r="A162" s="19">
        <v>68</v>
      </c>
      <c r="B162" s="32">
        <v>0</v>
      </c>
      <c r="G162" s="19">
        <v>68</v>
      </c>
      <c r="H162" s="32">
        <v>21</v>
      </c>
      <c r="K162" s="10"/>
      <c r="N162" s="32"/>
      <c r="O162" s="32"/>
    </row>
    <row r="163" spans="1:15" x14ac:dyDescent="0.25">
      <c r="A163" s="19">
        <v>69</v>
      </c>
      <c r="B163" s="32">
        <v>0</v>
      </c>
      <c r="G163" s="19">
        <v>69</v>
      </c>
      <c r="H163" s="32">
        <v>30</v>
      </c>
      <c r="K163" s="10"/>
      <c r="N163" s="32"/>
      <c r="O163" s="32"/>
    </row>
    <row r="164" spans="1:15" x14ac:dyDescent="0.25">
      <c r="A164" s="19">
        <v>70</v>
      </c>
      <c r="B164" s="32">
        <v>2</v>
      </c>
      <c r="G164" s="19">
        <v>70</v>
      </c>
      <c r="H164" s="32">
        <v>12</v>
      </c>
      <c r="K164" s="10"/>
      <c r="N164" s="32"/>
      <c r="O164" s="32"/>
    </row>
    <row r="165" spans="1:15" x14ac:dyDescent="0.25">
      <c r="A165" s="19">
        <v>71</v>
      </c>
      <c r="B165" s="32">
        <v>0</v>
      </c>
      <c r="G165" s="19">
        <v>71</v>
      </c>
      <c r="H165" s="32">
        <v>21</v>
      </c>
      <c r="K165" s="10"/>
      <c r="N165" s="32"/>
      <c r="O165" s="32"/>
    </row>
    <row r="166" spans="1:15" x14ac:dyDescent="0.25">
      <c r="A166" s="19">
        <v>72</v>
      </c>
      <c r="B166" s="32">
        <v>0</v>
      </c>
      <c r="G166" s="19">
        <v>72</v>
      </c>
      <c r="H166" s="32">
        <v>35</v>
      </c>
      <c r="K166" s="10"/>
      <c r="N166" s="32"/>
      <c r="O166" s="32"/>
    </row>
    <row r="167" spans="1:15" x14ac:dyDescent="0.25">
      <c r="A167" s="19">
        <v>73</v>
      </c>
      <c r="B167" s="32">
        <v>3</v>
      </c>
      <c r="G167" s="19">
        <v>73</v>
      </c>
      <c r="H167" s="32">
        <v>21</v>
      </c>
      <c r="K167" s="10"/>
      <c r="N167" s="32"/>
      <c r="O167" s="32"/>
    </row>
    <row r="168" spans="1:15" x14ac:dyDescent="0.25">
      <c r="A168" s="19">
        <v>74</v>
      </c>
      <c r="B168" s="32">
        <v>0</v>
      </c>
      <c r="G168" s="19">
        <v>74</v>
      </c>
      <c r="H168" s="32">
        <v>23</v>
      </c>
      <c r="K168" s="10"/>
      <c r="N168" s="32"/>
      <c r="O168" s="32"/>
    </row>
    <row r="169" spans="1:15" x14ac:dyDescent="0.25">
      <c r="A169" s="19">
        <v>75</v>
      </c>
      <c r="B169" s="32">
        <v>0</v>
      </c>
      <c r="G169" s="19">
        <v>75</v>
      </c>
      <c r="H169" s="32">
        <v>25</v>
      </c>
      <c r="K169" s="10"/>
      <c r="N169" s="32"/>
      <c r="O169" s="32"/>
    </row>
  </sheetData>
  <sortState ref="S86:S160">
    <sortCondition ref="S8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topLeftCell="A64" zoomScale="80" zoomScaleNormal="80" workbookViewId="0">
      <selection activeCell="K81" sqref="K81"/>
    </sheetView>
  </sheetViews>
  <sheetFormatPr defaultRowHeight="15" x14ac:dyDescent="0.25"/>
  <cols>
    <col min="1" max="1" width="11.42578125" style="11" bestFit="1" customWidth="1"/>
    <col min="2" max="2" width="12.140625" style="11" customWidth="1"/>
    <col min="3" max="3" width="20" bestFit="1" customWidth="1"/>
    <col min="4" max="4" width="16" bestFit="1" customWidth="1"/>
    <col min="5" max="5" width="12.85546875" bestFit="1" customWidth="1"/>
    <col min="6" max="6" width="12.7109375" bestFit="1" customWidth="1"/>
    <col min="7" max="8" width="12.85546875" bestFit="1" customWidth="1"/>
    <col min="11" max="11" width="64.7109375" bestFit="1" customWidth="1"/>
    <col min="12" max="12" width="12.85546875" bestFit="1" customWidth="1"/>
  </cols>
  <sheetData>
    <row r="1" spans="1:16" ht="18.75" x14ac:dyDescent="0.3">
      <c r="A1" s="27"/>
      <c r="B1" s="61" t="s">
        <v>6</v>
      </c>
      <c r="C1" s="61" t="s">
        <v>7</v>
      </c>
      <c r="D1" s="60" t="s">
        <v>35</v>
      </c>
      <c r="E1" s="60" t="s">
        <v>36</v>
      </c>
      <c r="F1" s="60" t="s">
        <v>37</v>
      </c>
      <c r="G1" s="60" t="s">
        <v>38</v>
      </c>
      <c r="H1" s="60" t="s">
        <v>39</v>
      </c>
      <c r="I1" s="5"/>
      <c r="J1" s="5"/>
      <c r="K1" s="54"/>
      <c r="L1" s="5"/>
      <c r="M1" s="5"/>
      <c r="N1" s="1"/>
      <c r="O1" s="1"/>
      <c r="P1" s="1"/>
    </row>
    <row r="2" spans="1:16" x14ac:dyDescent="0.25">
      <c r="A2" s="29"/>
      <c r="B2" s="45">
        <v>28</v>
      </c>
      <c r="C2" s="45">
        <v>1</v>
      </c>
      <c r="D2" s="57">
        <f>B2-32.5</f>
        <v>-4.5</v>
      </c>
      <c r="E2" s="58">
        <f>C2-1.13</f>
        <v>-0.12999999999999989</v>
      </c>
      <c r="F2">
        <f>D2*E2</f>
        <v>0.58499999999999952</v>
      </c>
      <c r="G2" s="57">
        <f>D2^2</f>
        <v>20.25</v>
      </c>
      <c r="H2" s="59">
        <f>E2^2</f>
        <v>1.6899999999999971E-2</v>
      </c>
      <c r="I2" s="2"/>
      <c r="J2" s="2"/>
      <c r="K2" s="32"/>
      <c r="M2" s="2"/>
    </row>
    <row r="3" spans="1:16" x14ac:dyDescent="0.25">
      <c r="A3" s="29"/>
      <c r="B3" s="45">
        <v>35</v>
      </c>
      <c r="C3" s="45">
        <v>0</v>
      </c>
      <c r="D3" s="57">
        <f t="shared" ref="D3:D66" si="0">B3-32.5</f>
        <v>2.5</v>
      </c>
      <c r="E3" s="58">
        <f t="shared" ref="E3:E66" si="1">C3-1.13</f>
        <v>-1.1299999999999999</v>
      </c>
      <c r="F3">
        <f t="shared" ref="F3:F66" si="2">D3*E3</f>
        <v>-2.8249999999999997</v>
      </c>
      <c r="G3" s="57">
        <f t="shared" ref="G3:G66" si="3">D3^2</f>
        <v>6.25</v>
      </c>
      <c r="H3" s="59">
        <f t="shared" ref="H3:H66" si="4">E3^2</f>
        <v>1.2768999999999997</v>
      </c>
      <c r="I3" s="2"/>
      <c r="J3" s="2"/>
      <c r="K3" s="32"/>
      <c r="L3" s="2"/>
      <c r="M3" s="2"/>
    </row>
    <row r="4" spans="1:16" x14ac:dyDescent="0.25">
      <c r="A4" s="29"/>
      <c r="B4" s="45">
        <v>40</v>
      </c>
      <c r="C4" s="45">
        <v>0</v>
      </c>
      <c r="D4" s="57">
        <f t="shared" si="0"/>
        <v>7.5</v>
      </c>
      <c r="E4" s="58">
        <f t="shared" si="1"/>
        <v>-1.1299999999999999</v>
      </c>
      <c r="F4">
        <f t="shared" si="2"/>
        <v>-8.4749999999999996</v>
      </c>
      <c r="G4" s="57">
        <f t="shared" si="3"/>
        <v>56.25</v>
      </c>
      <c r="H4" s="59">
        <f t="shared" si="4"/>
        <v>1.2768999999999997</v>
      </c>
      <c r="I4" s="2"/>
      <c r="J4" s="2"/>
      <c r="K4" s="32"/>
      <c r="L4" s="2"/>
      <c r="M4" s="2"/>
    </row>
    <row r="5" spans="1:16" x14ac:dyDescent="0.25">
      <c r="A5" s="29"/>
      <c r="B5" s="45">
        <v>46</v>
      </c>
      <c r="C5" s="45">
        <v>0</v>
      </c>
      <c r="D5" s="57">
        <f t="shared" si="0"/>
        <v>13.5</v>
      </c>
      <c r="E5" s="58">
        <f t="shared" si="1"/>
        <v>-1.1299999999999999</v>
      </c>
      <c r="F5">
        <f t="shared" si="2"/>
        <v>-15.254999999999999</v>
      </c>
      <c r="G5" s="57">
        <f t="shared" si="3"/>
        <v>182.25</v>
      </c>
      <c r="H5" s="59">
        <f t="shared" si="4"/>
        <v>1.2768999999999997</v>
      </c>
      <c r="I5" s="2"/>
      <c r="J5" s="2"/>
      <c r="K5" s="32"/>
      <c r="L5" s="2"/>
      <c r="M5" s="2"/>
    </row>
    <row r="6" spans="1:16" x14ac:dyDescent="0.25">
      <c r="A6" s="29"/>
      <c r="B6" s="45">
        <v>70</v>
      </c>
      <c r="C6" s="45">
        <v>0</v>
      </c>
      <c r="D6" s="57">
        <f t="shared" si="0"/>
        <v>37.5</v>
      </c>
      <c r="E6" s="58">
        <f t="shared" si="1"/>
        <v>-1.1299999999999999</v>
      </c>
      <c r="F6">
        <f t="shared" si="2"/>
        <v>-42.374999999999993</v>
      </c>
      <c r="G6" s="57">
        <f t="shared" si="3"/>
        <v>1406.25</v>
      </c>
      <c r="H6" s="59">
        <f t="shared" si="4"/>
        <v>1.2768999999999997</v>
      </c>
      <c r="I6" s="2"/>
      <c r="J6" s="2"/>
      <c r="K6" s="32"/>
      <c r="L6" s="2"/>
      <c r="M6" s="2"/>
    </row>
    <row r="7" spans="1:16" x14ac:dyDescent="0.25">
      <c r="A7" s="29"/>
      <c r="B7" s="45">
        <v>27</v>
      </c>
      <c r="C7" s="45">
        <v>0</v>
      </c>
      <c r="D7" s="57">
        <f t="shared" si="0"/>
        <v>-5.5</v>
      </c>
      <c r="E7" s="58">
        <f t="shared" si="1"/>
        <v>-1.1299999999999999</v>
      </c>
      <c r="F7">
        <f t="shared" si="2"/>
        <v>6.2149999999999999</v>
      </c>
      <c r="G7" s="57">
        <f t="shared" si="3"/>
        <v>30.25</v>
      </c>
      <c r="H7" s="59">
        <f t="shared" si="4"/>
        <v>1.2768999999999997</v>
      </c>
      <c r="I7" s="2"/>
      <c r="J7" s="2"/>
      <c r="K7" s="32"/>
      <c r="L7" s="2"/>
      <c r="M7" s="2"/>
    </row>
    <row r="8" spans="1:16" x14ac:dyDescent="0.25">
      <c r="A8" s="29"/>
      <c r="B8" s="45">
        <v>35</v>
      </c>
      <c r="C8" s="45">
        <v>0</v>
      </c>
      <c r="D8" s="57">
        <f t="shared" si="0"/>
        <v>2.5</v>
      </c>
      <c r="E8" s="58">
        <f t="shared" si="1"/>
        <v>-1.1299999999999999</v>
      </c>
      <c r="F8">
        <f t="shared" si="2"/>
        <v>-2.8249999999999997</v>
      </c>
      <c r="G8" s="57">
        <f t="shared" si="3"/>
        <v>6.25</v>
      </c>
      <c r="H8" s="59">
        <f t="shared" si="4"/>
        <v>1.2768999999999997</v>
      </c>
      <c r="I8" s="2"/>
      <c r="J8" s="2"/>
      <c r="K8" s="32"/>
      <c r="L8" s="2"/>
      <c r="M8" s="2"/>
    </row>
    <row r="9" spans="1:16" x14ac:dyDescent="0.25">
      <c r="A9" s="29"/>
      <c r="B9" s="45">
        <v>17</v>
      </c>
      <c r="C9" s="45">
        <v>1</v>
      </c>
      <c r="D9" s="57">
        <f t="shared" si="0"/>
        <v>-15.5</v>
      </c>
      <c r="E9" s="58">
        <f t="shared" si="1"/>
        <v>-0.12999999999999989</v>
      </c>
      <c r="F9">
        <f t="shared" si="2"/>
        <v>2.0149999999999983</v>
      </c>
      <c r="G9" s="57">
        <f t="shared" si="3"/>
        <v>240.25</v>
      </c>
      <c r="H9" s="59">
        <f t="shared" si="4"/>
        <v>1.6899999999999971E-2</v>
      </c>
      <c r="I9" s="2"/>
      <c r="J9" s="2"/>
      <c r="K9" s="32"/>
      <c r="L9" s="2"/>
      <c r="M9" s="2"/>
    </row>
    <row r="10" spans="1:16" x14ac:dyDescent="0.25">
      <c r="A10" s="29"/>
      <c r="B10" s="45">
        <v>15</v>
      </c>
      <c r="C10" s="45">
        <v>0</v>
      </c>
      <c r="D10" s="57">
        <f t="shared" si="0"/>
        <v>-17.5</v>
      </c>
      <c r="E10" s="58">
        <f t="shared" si="1"/>
        <v>-1.1299999999999999</v>
      </c>
      <c r="F10">
        <f t="shared" si="2"/>
        <v>19.774999999999999</v>
      </c>
      <c r="G10" s="57">
        <f t="shared" si="3"/>
        <v>306.25</v>
      </c>
      <c r="H10" s="59">
        <f t="shared" si="4"/>
        <v>1.2768999999999997</v>
      </c>
      <c r="I10" s="2"/>
      <c r="J10" s="2"/>
      <c r="K10" s="32"/>
      <c r="L10" s="2"/>
      <c r="M10" s="2"/>
    </row>
    <row r="11" spans="1:16" x14ac:dyDescent="0.25">
      <c r="A11" s="29"/>
      <c r="B11" s="45">
        <v>21</v>
      </c>
      <c r="C11" s="45">
        <v>0</v>
      </c>
      <c r="D11" s="57">
        <f t="shared" si="0"/>
        <v>-11.5</v>
      </c>
      <c r="E11" s="58">
        <f t="shared" si="1"/>
        <v>-1.1299999999999999</v>
      </c>
      <c r="F11">
        <f t="shared" si="2"/>
        <v>12.994999999999999</v>
      </c>
      <c r="G11" s="57">
        <f t="shared" si="3"/>
        <v>132.25</v>
      </c>
      <c r="H11" s="59">
        <f t="shared" si="4"/>
        <v>1.2768999999999997</v>
      </c>
      <c r="I11" s="2"/>
      <c r="J11" s="2"/>
      <c r="K11" s="32"/>
      <c r="L11" s="2"/>
      <c r="M11" s="2"/>
    </row>
    <row r="12" spans="1:16" x14ac:dyDescent="0.25">
      <c r="A12" s="29"/>
      <c r="B12" s="45">
        <v>7</v>
      </c>
      <c r="C12" s="45">
        <v>1</v>
      </c>
      <c r="D12" s="57">
        <f t="shared" si="0"/>
        <v>-25.5</v>
      </c>
      <c r="E12" s="58">
        <f t="shared" si="1"/>
        <v>-0.12999999999999989</v>
      </c>
      <c r="F12">
        <f t="shared" si="2"/>
        <v>3.3149999999999973</v>
      </c>
      <c r="G12" s="57">
        <f t="shared" si="3"/>
        <v>650.25</v>
      </c>
      <c r="H12" s="59">
        <f t="shared" si="4"/>
        <v>1.6899999999999971E-2</v>
      </c>
      <c r="I12" s="2"/>
      <c r="J12" s="4"/>
      <c r="K12" s="32"/>
      <c r="L12" s="2"/>
      <c r="M12" s="2"/>
    </row>
    <row r="13" spans="1:16" x14ac:dyDescent="0.25">
      <c r="A13" s="29"/>
      <c r="B13" s="45">
        <v>16</v>
      </c>
      <c r="C13" s="45">
        <v>2</v>
      </c>
      <c r="D13" s="57">
        <f t="shared" si="0"/>
        <v>-16.5</v>
      </c>
      <c r="E13" s="58">
        <f t="shared" si="1"/>
        <v>0.87000000000000011</v>
      </c>
      <c r="F13">
        <f t="shared" si="2"/>
        <v>-14.355000000000002</v>
      </c>
      <c r="G13" s="57">
        <f t="shared" si="3"/>
        <v>272.25</v>
      </c>
      <c r="H13" s="59">
        <f t="shared" si="4"/>
        <v>0.75690000000000024</v>
      </c>
      <c r="I13" s="2"/>
      <c r="J13" s="2"/>
      <c r="K13" s="32"/>
      <c r="L13" s="2"/>
      <c r="M13" s="2"/>
    </row>
    <row r="14" spans="1:16" x14ac:dyDescent="0.25">
      <c r="A14" s="29"/>
      <c r="B14" s="45">
        <v>21</v>
      </c>
      <c r="C14" s="45">
        <v>2</v>
      </c>
      <c r="D14" s="57">
        <f t="shared" si="0"/>
        <v>-11.5</v>
      </c>
      <c r="E14" s="58">
        <f t="shared" si="1"/>
        <v>0.87000000000000011</v>
      </c>
      <c r="F14">
        <f t="shared" si="2"/>
        <v>-10.005000000000001</v>
      </c>
      <c r="G14" s="57">
        <f t="shared" si="3"/>
        <v>132.25</v>
      </c>
      <c r="H14" s="59">
        <f t="shared" si="4"/>
        <v>0.75690000000000024</v>
      </c>
      <c r="I14" s="2"/>
      <c r="J14" s="2"/>
      <c r="K14" s="32"/>
      <c r="L14" s="2"/>
      <c r="M14" s="2"/>
      <c r="N14" s="2"/>
      <c r="O14" s="2"/>
      <c r="P14" s="2"/>
    </row>
    <row r="15" spans="1:16" x14ac:dyDescent="0.25">
      <c r="A15" s="29"/>
      <c r="B15" s="45">
        <v>21</v>
      </c>
      <c r="C15" s="45">
        <v>0</v>
      </c>
      <c r="D15" s="57">
        <f t="shared" si="0"/>
        <v>-11.5</v>
      </c>
      <c r="E15" s="58">
        <f t="shared" si="1"/>
        <v>-1.1299999999999999</v>
      </c>
      <c r="F15">
        <f t="shared" si="2"/>
        <v>12.994999999999999</v>
      </c>
      <c r="G15" s="57">
        <f t="shared" si="3"/>
        <v>132.25</v>
      </c>
      <c r="H15" s="59">
        <f t="shared" si="4"/>
        <v>1.2768999999999997</v>
      </c>
      <c r="I15" s="2"/>
      <c r="J15" s="2"/>
      <c r="K15" s="32"/>
      <c r="L15" s="2"/>
      <c r="M15" s="2"/>
    </row>
    <row r="16" spans="1:16" x14ac:dyDescent="0.25">
      <c r="A16" s="29"/>
      <c r="B16" s="45">
        <v>21</v>
      </c>
      <c r="C16" s="45">
        <v>1</v>
      </c>
      <c r="D16" s="57">
        <f t="shared" si="0"/>
        <v>-11.5</v>
      </c>
      <c r="E16" s="58">
        <f t="shared" si="1"/>
        <v>-0.12999999999999989</v>
      </c>
      <c r="F16">
        <f t="shared" si="2"/>
        <v>1.4949999999999988</v>
      </c>
      <c r="G16" s="57">
        <f t="shared" si="3"/>
        <v>132.25</v>
      </c>
      <c r="H16" s="59">
        <f t="shared" si="4"/>
        <v>1.6899999999999971E-2</v>
      </c>
      <c r="I16" s="2"/>
      <c r="J16" s="2"/>
      <c r="K16" s="32"/>
      <c r="L16" s="2"/>
      <c r="M16" s="2"/>
    </row>
    <row r="17" spans="1:13" x14ac:dyDescent="0.25">
      <c r="A17" s="29"/>
      <c r="B17" s="45">
        <v>56</v>
      </c>
      <c r="C17" s="45">
        <v>1</v>
      </c>
      <c r="D17" s="57">
        <f t="shared" si="0"/>
        <v>23.5</v>
      </c>
      <c r="E17" s="58">
        <f t="shared" si="1"/>
        <v>-0.12999999999999989</v>
      </c>
      <c r="F17">
        <f t="shared" si="2"/>
        <v>-3.0549999999999975</v>
      </c>
      <c r="G17" s="57">
        <f t="shared" si="3"/>
        <v>552.25</v>
      </c>
      <c r="H17" s="59">
        <f t="shared" si="4"/>
        <v>1.6899999999999971E-2</v>
      </c>
      <c r="I17" s="2"/>
      <c r="J17" s="2"/>
      <c r="K17" s="32"/>
      <c r="L17" s="2"/>
      <c r="M17" s="2"/>
    </row>
    <row r="18" spans="1:13" x14ac:dyDescent="0.25">
      <c r="A18" s="29"/>
      <c r="B18" s="45">
        <v>35</v>
      </c>
      <c r="C18" s="45">
        <v>1</v>
      </c>
      <c r="D18" s="57">
        <f t="shared" si="0"/>
        <v>2.5</v>
      </c>
      <c r="E18" s="58">
        <f t="shared" si="1"/>
        <v>-0.12999999999999989</v>
      </c>
      <c r="F18">
        <f t="shared" si="2"/>
        <v>-0.32499999999999973</v>
      </c>
      <c r="G18" s="57">
        <f t="shared" si="3"/>
        <v>6.25</v>
      </c>
      <c r="H18" s="59">
        <f t="shared" si="4"/>
        <v>1.6899999999999971E-2</v>
      </c>
      <c r="I18" s="2"/>
      <c r="J18" s="2"/>
      <c r="K18" s="32"/>
      <c r="L18" s="2"/>
      <c r="M18" s="2"/>
    </row>
    <row r="19" spans="1:13" x14ac:dyDescent="0.25">
      <c r="A19" s="29"/>
      <c r="B19" s="45">
        <v>30</v>
      </c>
      <c r="C19" s="45">
        <v>2</v>
      </c>
      <c r="D19" s="57">
        <f t="shared" si="0"/>
        <v>-2.5</v>
      </c>
      <c r="E19" s="58">
        <f t="shared" si="1"/>
        <v>0.87000000000000011</v>
      </c>
      <c r="F19">
        <f t="shared" si="2"/>
        <v>-2.1750000000000003</v>
      </c>
      <c r="G19" s="57">
        <f t="shared" si="3"/>
        <v>6.25</v>
      </c>
      <c r="H19" s="59">
        <f t="shared" si="4"/>
        <v>0.75690000000000024</v>
      </c>
      <c r="I19" s="2"/>
      <c r="J19" s="2"/>
      <c r="K19" s="32"/>
      <c r="L19" s="2"/>
      <c r="M19" s="2"/>
    </row>
    <row r="20" spans="1:13" x14ac:dyDescent="0.25">
      <c r="A20" s="29"/>
      <c r="B20" s="45">
        <v>20</v>
      </c>
      <c r="C20" s="45">
        <v>0</v>
      </c>
      <c r="D20" s="57">
        <f t="shared" si="0"/>
        <v>-12.5</v>
      </c>
      <c r="E20" s="58">
        <f t="shared" si="1"/>
        <v>-1.1299999999999999</v>
      </c>
      <c r="F20">
        <f t="shared" si="2"/>
        <v>14.124999999999998</v>
      </c>
      <c r="G20" s="57">
        <f t="shared" si="3"/>
        <v>156.25</v>
      </c>
      <c r="H20" s="59">
        <f t="shared" si="4"/>
        <v>1.2768999999999997</v>
      </c>
      <c r="I20" s="4"/>
      <c r="J20" s="4"/>
      <c r="K20" s="32"/>
      <c r="L20" s="4"/>
      <c r="M20" s="2"/>
    </row>
    <row r="21" spans="1:13" x14ac:dyDescent="0.25">
      <c r="A21" s="29"/>
      <c r="B21" s="45">
        <v>28</v>
      </c>
      <c r="C21" s="45">
        <v>0</v>
      </c>
      <c r="D21" s="57">
        <f t="shared" si="0"/>
        <v>-4.5</v>
      </c>
      <c r="E21" s="58">
        <f t="shared" si="1"/>
        <v>-1.1299999999999999</v>
      </c>
      <c r="F21">
        <f t="shared" si="2"/>
        <v>5.0849999999999991</v>
      </c>
      <c r="G21" s="57">
        <f t="shared" si="3"/>
        <v>20.25</v>
      </c>
      <c r="H21" s="59">
        <f t="shared" si="4"/>
        <v>1.2768999999999997</v>
      </c>
      <c r="I21" s="2"/>
      <c r="J21" s="4"/>
      <c r="K21" s="32"/>
      <c r="L21" s="4"/>
      <c r="M21" s="2"/>
    </row>
    <row r="22" spans="1:13" x14ac:dyDescent="0.25">
      <c r="A22" s="29"/>
      <c r="B22" s="45">
        <v>21</v>
      </c>
      <c r="C22" s="45">
        <v>0</v>
      </c>
      <c r="D22" s="57">
        <f t="shared" si="0"/>
        <v>-11.5</v>
      </c>
      <c r="E22" s="58">
        <f t="shared" si="1"/>
        <v>-1.1299999999999999</v>
      </c>
      <c r="F22">
        <f t="shared" si="2"/>
        <v>12.994999999999999</v>
      </c>
      <c r="G22" s="57">
        <f t="shared" si="3"/>
        <v>132.25</v>
      </c>
      <c r="H22" s="59">
        <f t="shared" si="4"/>
        <v>1.2768999999999997</v>
      </c>
      <c r="I22" s="2"/>
      <c r="J22" s="2"/>
      <c r="K22" s="32"/>
      <c r="L22" s="2"/>
      <c r="M22" s="2"/>
    </row>
    <row r="23" spans="1:13" x14ac:dyDescent="0.25">
      <c r="A23" s="29"/>
      <c r="B23" s="45">
        <v>35</v>
      </c>
      <c r="C23" s="45">
        <v>2</v>
      </c>
      <c r="D23" s="57">
        <f t="shared" si="0"/>
        <v>2.5</v>
      </c>
      <c r="E23" s="58">
        <f t="shared" si="1"/>
        <v>0.87000000000000011</v>
      </c>
      <c r="F23">
        <f t="shared" si="2"/>
        <v>2.1750000000000003</v>
      </c>
      <c r="G23" s="57">
        <f t="shared" si="3"/>
        <v>6.25</v>
      </c>
      <c r="H23" s="59">
        <f t="shared" si="4"/>
        <v>0.75690000000000024</v>
      </c>
      <c r="I23" s="2"/>
      <c r="J23" s="2"/>
      <c r="K23" s="32"/>
      <c r="L23" s="2"/>
      <c r="M23" s="2"/>
    </row>
    <row r="24" spans="1:13" x14ac:dyDescent="0.25">
      <c r="A24" s="29"/>
      <c r="B24" s="45">
        <v>21</v>
      </c>
      <c r="C24" s="45">
        <v>0</v>
      </c>
      <c r="D24" s="57">
        <f t="shared" si="0"/>
        <v>-11.5</v>
      </c>
      <c r="E24" s="58">
        <f t="shared" si="1"/>
        <v>-1.1299999999999999</v>
      </c>
      <c r="F24">
        <f t="shared" si="2"/>
        <v>12.994999999999999</v>
      </c>
      <c r="G24" s="57">
        <f t="shared" si="3"/>
        <v>132.25</v>
      </c>
      <c r="H24" s="59">
        <f t="shared" si="4"/>
        <v>1.2768999999999997</v>
      </c>
      <c r="I24" s="2"/>
      <c r="J24" s="2"/>
      <c r="K24" s="32"/>
      <c r="L24" s="2"/>
      <c r="M24" s="2"/>
    </row>
    <row r="25" spans="1:13" x14ac:dyDescent="0.25">
      <c r="A25" s="29"/>
      <c r="B25" s="45">
        <v>10</v>
      </c>
      <c r="C25" s="45">
        <v>0</v>
      </c>
      <c r="D25" s="57">
        <f t="shared" si="0"/>
        <v>-22.5</v>
      </c>
      <c r="E25" s="58">
        <f t="shared" si="1"/>
        <v>-1.1299999999999999</v>
      </c>
      <c r="F25">
        <f t="shared" si="2"/>
        <v>25.424999999999997</v>
      </c>
      <c r="G25" s="57">
        <f t="shared" si="3"/>
        <v>506.25</v>
      </c>
      <c r="H25" s="59">
        <f t="shared" si="4"/>
        <v>1.2768999999999997</v>
      </c>
      <c r="I25" s="2"/>
      <c r="J25" s="2"/>
      <c r="K25" s="32"/>
      <c r="L25" s="2"/>
      <c r="M25" s="2"/>
    </row>
    <row r="26" spans="1:13" x14ac:dyDescent="0.25">
      <c r="A26" s="29"/>
      <c r="B26" s="45">
        <v>14</v>
      </c>
      <c r="C26" s="45">
        <v>2</v>
      </c>
      <c r="D26" s="57">
        <f t="shared" si="0"/>
        <v>-18.5</v>
      </c>
      <c r="E26" s="58">
        <f t="shared" si="1"/>
        <v>0.87000000000000011</v>
      </c>
      <c r="F26">
        <f t="shared" si="2"/>
        <v>-16.095000000000002</v>
      </c>
      <c r="G26" s="57">
        <f t="shared" si="3"/>
        <v>342.25</v>
      </c>
      <c r="H26" s="59">
        <f t="shared" si="4"/>
        <v>0.75690000000000024</v>
      </c>
      <c r="I26" s="2"/>
      <c r="J26" s="2"/>
      <c r="K26" s="32"/>
      <c r="L26" s="2"/>
      <c r="M26" s="2"/>
    </row>
    <row r="27" spans="1:13" x14ac:dyDescent="0.25">
      <c r="A27" s="29"/>
      <c r="B27" s="45">
        <v>35</v>
      </c>
      <c r="C27" s="45">
        <v>1</v>
      </c>
      <c r="D27" s="57">
        <f t="shared" si="0"/>
        <v>2.5</v>
      </c>
      <c r="E27" s="58">
        <f t="shared" si="1"/>
        <v>-0.12999999999999989</v>
      </c>
      <c r="F27">
        <f t="shared" si="2"/>
        <v>-0.32499999999999973</v>
      </c>
      <c r="G27" s="57">
        <f t="shared" si="3"/>
        <v>6.25</v>
      </c>
      <c r="H27" s="59">
        <f t="shared" si="4"/>
        <v>1.6899999999999971E-2</v>
      </c>
      <c r="I27" s="4"/>
      <c r="J27" s="4"/>
      <c r="K27" s="32"/>
      <c r="L27" s="4"/>
      <c r="M27" s="4"/>
    </row>
    <row r="28" spans="1:13" x14ac:dyDescent="0.25">
      <c r="A28" s="29"/>
      <c r="B28" s="45">
        <v>49</v>
      </c>
      <c r="C28" s="45">
        <v>0</v>
      </c>
      <c r="D28" s="57">
        <f t="shared" si="0"/>
        <v>16.5</v>
      </c>
      <c r="E28" s="58">
        <f t="shared" si="1"/>
        <v>-1.1299999999999999</v>
      </c>
      <c r="F28">
        <f t="shared" si="2"/>
        <v>-18.645</v>
      </c>
      <c r="G28" s="57">
        <f t="shared" si="3"/>
        <v>272.25</v>
      </c>
      <c r="H28" s="59">
        <f t="shared" si="4"/>
        <v>1.2768999999999997</v>
      </c>
      <c r="I28" s="2"/>
      <c r="J28" s="2"/>
      <c r="K28" s="32"/>
      <c r="L28" s="2"/>
      <c r="M28" s="2"/>
    </row>
    <row r="29" spans="1:13" x14ac:dyDescent="0.25">
      <c r="A29" s="29"/>
      <c r="B29" s="45">
        <v>14</v>
      </c>
      <c r="C29" s="45">
        <v>0</v>
      </c>
      <c r="D29" s="57">
        <f t="shared" si="0"/>
        <v>-18.5</v>
      </c>
      <c r="E29" s="58">
        <f t="shared" si="1"/>
        <v>-1.1299999999999999</v>
      </c>
      <c r="F29">
        <f t="shared" si="2"/>
        <v>20.904999999999998</v>
      </c>
      <c r="G29" s="57">
        <f t="shared" si="3"/>
        <v>342.25</v>
      </c>
      <c r="H29" s="59">
        <f t="shared" si="4"/>
        <v>1.2768999999999997</v>
      </c>
      <c r="I29" s="2"/>
      <c r="J29" s="2"/>
      <c r="K29" s="32"/>
      <c r="L29" s="2"/>
      <c r="M29" s="2"/>
    </row>
    <row r="30" spans="1:13" x14ac:dyDescent="0.25">
      <c r="A30" s="29"/>
      <c r="B30" s="45">
        <v>49</v>
      </c>
      <c r="C30" s="45">
        <v>0</v>
      </c>
      <c r="D30" s="57">
        <f t="shared" si="0"/>
        <v>16.5</v>
      </c>
      <c r="E30" s="58">
        <f t="shared" si="1"/>
        <v>-1.1299999999999999</v>
      </c>
      <c r="F30">
        <f t="shared" si="2"/>
        <v>-18.645</v>
      </c>
      <c r="G30" s="57">
        <f t="shared" si="3"/>
        <v>272.25</v>
      </c>
      <c r="H30" s="59">
        <f t="shared" si="4"/>
        <v>1.2768999999999997</v>
      </c>
      <c r="I30" s="2"/>
      <c r="J30" s="2"/>
      <c r="K30" s="32"/>
      <c r="L30" s="2"/>
      <c r="M30" s="2"/>
    </row>
    <row r="31" spans="1:13" x14ac:dyDescent="0.25">
      <c r="A31" s="29"/>
      <c r="B31" s="45">
        <v>49</v>
      </c>
      <c r="C31" s="45">
        <v>0</v>
      </c>
      <c r="D31" s="57">
        <f t="shared" si="0"/>
        <v>16.5</v>
      </c>
      <c r="E31" s="58">
        <f t="shared" si="1"/>
        <v>-1.1299999999999999</v>
      </c>
      <c r="F31">
        <f t="shared" si="2"/>
        <v>-18.645</v>
      </c>
      <c r="G31" s="57">
        <f t="shared" si="3"/>
        <v>272.25</v>
      </c>
      <c r="H31" s="59">
        <f t="shared" si="4"/>
        <v>1.2768999999999997</v>
      </c>
      <c r="I31" s="2"/>
      <c r="J31" s="2"/>
      <c r="K31" s="32"/>
      <c r="L31" s="2"/>
      <c r="M31" s="2"/>
    </row>
    <row r="32" spans="1:13" x14ac:dyDescent="0.25">
      <c r="A32" s="29"/>
      <c r="B32" s="45">
        <v>42</v>
      </c>
      <c r="C32" s="45">
        <v>0</v>
      </c>
      <c r="D32" s="57">
        <f t="shared" si="0"/>
        <v>9.5</v>
      </c>
      <c r="E32" s="58">
        <f t="shared" si="1"/>
        <v>-1.1299999999999999</v>
      </c>
      <c r="F32">
        <f t="shared" si="2"/>
        <v>-10.734999999999999</v>
      </c>
      <c r="G32" s="57">
        <f t="shared" si="3"/>
        <v>90.25</v>
      </c>
      <c r="H32" s="59">
        <f t="shared" si="4"/>
        <v>1.2768999999999997</v>
      </c>
      <c r="I32" s="2"/>
      <c r="J32" s="2"/>
      <c r="K32" s="32"/>
      <c r="L32" s="2"/>
      <c r="M32" s="2"/>
    </row>
    <row r="33" spans="1:13" x14ac:dyDescent="0.25">
      <c r="A33" s="29"/>
      <c r="B33" s="45">
        <v>49</v>
      </c>
      <c r="C33" s="45">
        <v>0</v>
      </c>
      <c r="D33" s="57">
        <f t="shared" si="0"/>
        <v>16.5</v>
      </c>
      <c r="E33" s="58">
        <f t="shared" si="1"/>
        <v>-1.1299999999999999</v>
      </c>
      <c r="F33">
        <f t="shared" si="2"/>
        <v>-18.645</v>
      </c>
      <c r="G33" s="57">
        <f t="shared" si="3"/>
        <v>272.25</v>
      </c>
      <c r="H33" s="59">
        <f t="shared" si="4"/>
        <v>1.2768999999999997</v>
      </c>
      <c r="I33" s="2"/>
      <c r="J33" s="2"/>
      <c r="K33" s="32"/>
      <c r="L33" s="2"/>
      <c r="M33" s="2"/>
    </row>
    <row r="34" spans="1:13" x14ac:dyDescent="0.25">
      <c r="A34" s="29"/>
      <c r="B34" s="45">
        <v>49</v>
      </c>
      <c r="C34" s="45">
        <v>0</v>
      </c>
      <c r="D34" s="57">
        <f t="shared" si="0"/>
        <v>16.5</v>
      </c>
      <c r="E34" s="58">
        <f t="shared" si="1"/>
        <v>-1.1299999999999999</v>
      </c>
      <c r="F34">
        <f t="shared" si="2"/>
        <v>-18.645</v>
      </c>
      <c r="G34" s="57">
        <f t="shared" si="3"/>
        <v>272.25</v>
      </c>
      <c r="H34" s="59">
        <f t="shared" si="4"/>
        <v>1.2768999999999997</v>
      </c>
      <c r="I34" s="2"/>
      <c r="J34" s="2"/>
      <c r="K34" s="32"/>
      <c r="L34" s="2"/>
      <c r="M34" s="2"/>
    </row>
    <row r="35" spans="1:13" x14ac:dyDescent="0.25">
      <c r="A35" s="29"/>
      <c r="B35" s="45">
        <v>49</v>
      </c>
      <c r="C35" s="45">
        <v>2</v>
      </c>
      <c r="D35" s="57">
        <f t="shared" si="0"/>
        <v>16.5</v>
      </c>
      <c r="E35" s="58">
        <f t="shared" si="1"/>
        <v>0.87000000000000011</v>
      </c>
      <c r="F35">
        <f t="shared" si="2"/>
        <v>14.355000000000002</v>
      </c>
      <c r="G35" s="57">
        <f t="shared" si="3"/>
        <v>272.25</v>
      </c>
      <c r="H35" s="59">
        <f t="shared" si="4"/>
        <v>0.75690000000000024</v>
      </c>
      <c r="I35" s="2"/>
      <c r="J35" s="2"/>
      <c r="K35" s="32"/>
      <c r="L35" s="2"/>
      <c r="M35" s="2"/>
    </row>
    <row r="36" spans="1:13" x14ac:dyDescent="0.25">
      <c r="A36" s="29"/>
      <c r="B36" s="45">
        <v>49</v>
      </c>
      <c r="C36" s="45">
        <v>0</v>
      </c>
      <c r="D36" s="57">
        <f t="shared" si="0"/>
        <v>16.5</v>
      </c>
      <c r="E36" s="58">
        <f t="shared" si="1"/>
        <v>-1.1299999999999999</v>
      </c>
      <c r="F36">
        <f t="shared" si="2"/>
        <v>-18.645</v>
      </c>
      <c r="G36" s="57">
        <f t="shared" si="3"/>
        <v>272.25</v>
      </c>
      <c r="H36" s="59">
        <f t="shared" si="4"/>
        <v>1.2768999999999997</v>
      </c>
      <c r="I36" s="2"/>
      <c r="J36" s="2"/>
      <c r="K36" s="32"/>
      <c r="L36" s="2"/>
      <c r="M36" s="2"/>
    </row>
    <row r="37" spans="1:13" x14ac:dyDescent="0.25">
      <c r="A37" s="29"/>
      <c r="B37" s="45">
        <v>28</v>
      </c>
      <c r="C37" s="45">
        <v>0</v>
      </c>
      <c r="D37" s="57">
        <f t="shared" si="0"/>
        <v>-4.5</v>
      </c>
      <c r="E37" s="58">
        <f t="shared" si="1"/>
        <v>-1.1299999999999999</v>
      </c>
      <c r="F37">
        <f t="shared" si="2"/>
        <v>5.0849999999999991</v>
      </c>
      <c r="G37" s="57">
        <f t="shared" si="3"/>
        <v>20.25</v>
      </c>
      <c r="H37" s="59">
        <f t="shared" si="4"/>
        <v>1.2768999999999997</v>
      </c>
      <c r="I37" s="2"/>
      <c r="J37" s="2"/>
      <c r="K37" s="32"/>
      <c r="L37" s="2"/>
      <c r="M37" s="2"/>
    </row>
    <row r="38" spans="1:13" x14ac:dyDescent="0.25">
      <c r="A38" s="29"/>
      <c r="B38" s="45">
        <v>42</v>
      </c>
      <c r="C38" s="45">
        <v>0</v>
      </c>
      <c r="D38" s="57">
        <f t="shared" si="0"/>
        <v>9.5</v>
      </c>
      <c r="E38" s="58">
        <f t="shared" si="1"/>
        <v>-1.1299999999999999</v>
      </c>
      <c r="F38">
        <f t="shared" si="2"/>
        <v>-10.734999999999999</v>
      </c>
      <c r="G38" s="57">
        <f t="shared" si="3"/>
        <v>90.25</v>
      </c>
      <c r="H38" s="59">
        <f t="shared" si="4"/>
        <v>1.2768999999999997</v>
      </c>
      <c r="I38" s="2"/>
      <c r="J38" s="2"/>
      <c r="K38" s="32"/>
      <c r="L38" s="2"/>
      <c r="M38" s="2"/>
    </row>
    <row r="39" spans="1:13" x14ac:dyDescent="0.25">
      <c r="A39" s="29"/>
      <c r="B39" s="45">
        <v>56</v>
      </c>
      <c r="C39" s="45">
        <v>0</v>
      </c>
      <c r="D39" s="57">
        <f t="shared" si="0"/>
        <v>23.5</v>
      </c>
      <c r="E39" s="58">
        <f t="shared" si="1"/>
        <v>-1.1299999999999999</v>
      </c>
      <c r="F39">
        <f t="shared" si="2"/>
        <v>-26.554999999999996</v>
      </c>
      <c r="G39" s="57">
        <f t="shared" si="3"/>
        <v>552.25</v>
      </c>
      <c r="H39" s="59">
        <f t="shared" si="4"/>
        <v>1.2768999999999997</v>
      </c>
      <c r="I39" s="2"/>
      <c r="J39" s="2"/>
      <c r="K39" s="32"/>
      <c r="L39" s="2"/>
      <c r="M39" s="2"/>
    </row>
    <row r="40" spans="1:13" x14ac:dyDescent="0.25">
      <c r="A40" s="29"/>
      <c r="B40" s="45">
        <v>49</v>
      </c>
      <c r="C40" s="45">
        <v>0</v>
      </c>
      <c r="D40" s="57">
        <f t="shared" si="0"/>
        <v>16.5</v>
      </c>
      <c r="E40" s="58">
        <f t="shared" si="1"/>
        <v>-1.1299999999999999</v>
      </c>
      <c r="F40">
        <f t="shared" si="2"/>
        <v>-18.645</v>
      </c>
      <c r="G40" s="57">
        <f t="shared" si="3"/>
        <v>272.25</v>
      </c>
      <c r="H40" s="59">
        <f t="shared" si="4"/>
        <v>1.2768999999999997</v>
      </c>
      <c r="I40" s="2"/>
      <c r="J40" s="2"/>
      <c r="K40" s="32"/>
      <c r="L40" s="2"/>
      <c r="M40" s="2"/>
    </row>
    <row r="41" spans="1:13" x14ac:dyDescent="0.25">
      <c r="A41" s="29"/>
      <c r="B41" s="45">
        <v>35</v>
      </c>
      <c r="C41" s="45">
        <v>0</v>
      </c>
      <c r="D41" s="57">
        <f t="shared" si="0"/>
        <v>2.5</v>
      </c>
      <c r="E41" s="58">
        <f t="shared" si="1"/>
        <v>-1.1299999999999999</v>
      </c>
      <c r="F41">
        <f t="shared" si="2"/>
        <v>-2.8249999999999997</v>
      </c>
      <c r="G41" s="57">
        <f t="shared" si="3"/>
        <v>6.25</v>
      </c>
      <c r="H41" s="59">
        <f t="shared" si="4"/>
        <v>1.2768999999999997</v>
      </c>
      <c r="I41" s="2"/>
      <c r="J41" s="2"/>
      <c r="K41" s="32"/>
      <c r="L41" s="2"/>
      <c r="M41" s="2"/>
    </row>
    <row r="42" spans="1:13" x14ac:dyDescent="0.25">
      <c r="A42" s="29"/>
      <c r="B42" s="45">
        <v>56</v>
      </c>
      <c r="C42" s="45">
        <v>0</v>
      </c>
      <c r="D42" s="57">
        <f t="shared" si="0"/>
        <v>23.5</v>
      </c>
      <c r="E42" s="58">
        <f t="shared" si="1"/>
        <v>-1.1299999999999999</v>
      </c>
      <c r="F42">
        <f t="shared" si="2"/>
        <v>-26.554999999999996</v>
      </c>
      <c r="G42" s="57">
        <f t="shared" si="3"/>
        <v>552.25</v>
      </c>
      <c r="H42" s="59">
        <f t="shared" si="4"/>
        <v>1.2768999999999997</v>
      </c>
      <c r="I42" s="2"/>
      <c r="J42" s="2"/>
      <c r="K42" s="32"/>
      <c r="L42" s="2"/>
      <c r="M42" s="2"/>
    </row>
    <row r="43" spans="1:13" x14ac:dyDescent="0.25">
      <c r="A43" s="29"/>
      <c r="B43" s="45">
        <v>77</v>
      </c>
      <c r="C43" s="45">
        <v>0</v>
      </c>
      <c r="D43" s="57">
        <f t="shared" si="0"/>
        <v>44.5</v>
      </c>
      <c r="E43" s="58">
        <f t="shared" si="1"/>
        <v>-1.1299999999999999</v>
      </c>
      <c r="F43">
        <f t="shared" si="2"/>
        <v>-50.284999999999997</v>
      </c>
      <c r="G43" s="57">
        <f t="shared" si="3"/>
        <v>1980.25</v>
      </c>
      <c r="H43" s="59">
        <f t="shared" si="4"/>
        <v>1.2768999999999997</v>
      </c>
      <c r="I43" s="2"/>
      <c r="J43" s="2"/>
      <c r="K43" s="32"/>
      <c r="L43" s="2"/>
      <c r="M43" s="2"/>
    </row>
    <row r="44" spans="1:13" x14ac:dyDescent="0.25">
      <c r="A44" s="29"/>
      <c r="B44" s="45">
        <v>70</v>
      </c>
      <c r="C44" s="45">
        <v>0</v>
      </c>
      <c r="D44" s="57">
        <f t="shared" si="0"/>
        <v>37.5</v>
      </c>
      <c r="E44" s="58">
        <f t="shared" si="1"/>
        <v>-1.1299999999999999</v>
      </c>
      <c r="F44">
        <f t="shared" si="2"/>
        <v>-42.374999999999993</v>
      </c>
      <c r="G44" s="57">
        <f t="shared" si="3"/>
        <v>1406.25</v>
      </c>
      <c r="H44" s="59">
        <f t="shared" si="4"/>
        <v>1.2768999999999997</v>
      </c>
      <c r="I44" s="2"/>
      <c r="J44" s="2"/>
      <c r="K44" s="32"/>
      <c r="L44" s="2"/>
      <c r="M44" s="2"/>
    </row>
    <row r="45" spans="1:13" x14ac:dyDescent="0.25">
      <c r="A45" s="29"/>
      <c r="B45" s="45">
        <v>35</v>
      </c>
      <c r="C45" s="45">
        <v>0</v>
      </c>
      <c r="D45" s="57">
        <f t="shared" si="0"/>
        <v>2.5</v>
      </c>
      <c r="E45" s="58">
        <f t="shared" si="1"/>
        <v>-1.1299999999999999</v>
      </c>
      <c r="F45">
        <f t="shared" si="2"/>
        <v>-2.8249999999999997</v>
      </c>
      <c r="G45" s="57">
        <f t="shared" si="3"/>
        <v>6.25</v>
      </c>
      <c r="H45" s="59">
        <f t="shared" si="4"/>
        <v>1.2768999999999997</v>
      </c>
      <c r="I45" s="2"/>
      <c r="J45" s="2"/>
      <c r="K45" s="32"/>
      <c r="L45" s="2"/>
      <c r="M45" s="2"/>
    </row>
    <row r="46" spans="1:13" x14ac:dyDescent="0.25">
      <c r="A46" s="29"/>
      <c r="B46" s="45">
        <v>105</v>
      </c>
      <c r="C46" s="45">
        <v>4</v>
      </c>
      <c r="D46" s="57">
        <f t="shared" si="0"/>
        <v>72.5</v>
      </c>
      <c r="E46" s="58">
        <f t="shared" si="1"/>
        <v>2.87</v>
      </c>
      <c r="F46">
        <f t="shared" si="2"/>
        <v>208.07500000000002</v>
      </c>
      <c r="G46" s="57">
        <f t="shared" si="3"/>
        <v>5256.25</v>
      </c>
      <c r="H46" s="59">
        <f t="shared" si="4"/>
        <v>8.2369000000000003</v>
      </c>
      <c r="I46" s="2"/>
      <c r="J46" s="2"/>
      <c r="K46" s="32"/>
      <c r="L46" s="2"/>
      <c r="M46" s="2"/>
    </row>
    <row r="47" spans="1:13" x14ac:dyDescent="0.25">
      <c r="A47" s="29"/>
      <c r="B47" s="45">
        <v>42</v>
      </c>
      <c r="C47" s="46">
        <v>3.8460000000000001E-2</v>
      </c>
      <c r="D47" s="57">
        <f t="shared" si="0"/>
        <v>9.5</v>
      </c>
      <c r="E47" s="58">
        <f t="shared" si="1"/>
        <v>-1.09154</v>
      </c>
      <c r="F47">
        <f t="shared" si="2"/>
        <v>-10.369629999999999</v>
      </c>
      <c r="G47" s="57">
        <f t="shared" si="3"/>
        <v>90.25</v>
      </c>
      <c r="H47" s="59">
        <f t="shared" si="4"/>
        <v>1.1914595715999998</v>
      </c>
      <c r="I47" s="2"/>
      <c r="J47" s="2"/>
      <c r="K47" s="35"/>
      <c r="L47" s="2"/>
      <c r="M47" s="2"/>
    </row>
    <row r="48" spans="1:13" x14ac:dyDescent="0.25">
      <c r="A48" s="29"/>
      <c r="B48" s="45">
        <v>35</v>
      </c>
      <c r="C48" s="45">
        <v>1</v>
      </c>
      <c r="D48" s="57">
        <f t="shared" si="0"/>
        <v>2.5</v>
      </c>
      <c r="E48" s="58">
        <f t="shared" si="1"/>
        <v>-0.12999999999999989</v>
      </c>
      <c r="F48">
        <f t="shared" si="2"/>
        <v>-0.32499999999999973</v>
      </c>
      <c r="G48" s="57">
        <f t="shared" si="3"/>
        <v>6.25</v>
      </c>
      <c r="H48" s="59">
        <f t="shared" si="4"/>
        <v>1.6899999999999971E-2</v>
      </c>
      <c r="I48" s="2"/>
      <c r="J48" s="2"/>
      <c r="K48" s="32"/>
      <c r="L48" s="2"/>
      <c r="M48" s="2"/>
    </row>
    <row r="49" spans="1:16" x14ac:dyDescent="0.25">
      <c r="A49" s="29"/>
      <c r="B49" s="45">
        <v>42</v>
      </c>
      <c r="C49" s="45">
        <v>0</v>
      </c>
      <c r="D49" s="57">
        <f t="shared" si="0"/>
        <v>9.5</v>
      </c>
      <c r="E49" s="58">
        <f t="shared" si="1"/>
        <v>-1.1299999999999999</v>
      </c>
      <c r="F49">
        <f t="shared" si="2"/>
        <v>-10.734999999999999</v>
      </c>
      <c r="G49" s="57">
        <f t="shared" si="3"/>
        <v>90.25</v>
      </c>
      <c r="H49" s="59">
        <f t="shared" si="4"/>
        <v>1.2768999999999997</v>
      </c>
      <c r="I49" s="2"/>
      <c r="J49" s="2"/>
      <c r="K49" s="32"/>
      <c r="L49" s="2"/>
      <c r="M49" s="2"/>
    </row>
    <row r="50" spans="1:16" x14ac:dyDescent="0.25">
      <c r="A50" s="29"/>
      <c r="B50" s="45">
        <v>56</v>
      </c>
      <c r="C50" s="45">
        <v>0</v>
      </c>
      <c r="D50" s="57">
        <f t="shared" si="0"/>
        <v>23.5</v>
      </c>
      <c r="E50" s="58">
        <f t="shared" si="1"/>
        <v>-1.1299999999999999</v>
      </c>
      <c r="F50">
        <f t="shared" si="2"/>
        <v>-26.554999999999996</v>
      </c>
      <c r="G50" s="57">
        <f t="shared" si="3"/>
        <v>552.25</v>
      </c>
      <c r="H50" s="59">
        <f t="shared" si="4"/>
        <v>1.2768999999999997</v>
      </c>
      <c r="I50" s="2"/>
      <c r="J50" s="2"/>
      <c r="K50" s="32"/>
      <c r="L50" s="2"/>
      <c r="M50" s="2"/>
    </row>
    <row r="51" spans="1:16" x14ac:dyDescent="0.25">
      <c r="A51" s="29"/>
      <c r="B51" s="45">
        <v>63</v>
      </c>
      <c r="C51" s="45">
        <v>0</v>
      </c>
      <c r="D51" s="57">
        <f t="shared" si="0"/>
        <v>30.5</v>
      </c>
      <c r="E51" s="58">
        <f t="shared" si="1"/>
        <v>-1.1299999999999999</v>
      </c>
      <c r="F51">
        <f t="shared" si="2"/>
        <v>-34.464999999999996</v>
      </c>
      <c r="G51" s="57">
        <f t="shared" si="3"/>
        <v>930.25</v>
      </c>
      <c r="H51" s="59">
        <f t="shared" si="4"/>
        <v>1.2768999999999997</v>
      </c>
      <c r="I51" s="2"/>
      <c r="J51" s="2"/>
      <c r="K51" s="32"/>
      <c r="L51" s="2"/>
      <c r="M51" s="2"/>
      <c r="N51" s="2"/>
      <c r="O51" s="2"/>
      <c r="P51" s="2"/>
    </row>
    <row r="52" spans="1:16" x14ac:dyDescent="0.25">
      <c r="A52" s="29"/>
      <c r="B52" s="45">
        <v>9</v>
      </c>
      <c r="C52" s="45">
        <v>0</v>
      </c>
      <c r="D52" s="57">
        <f t="shared" si="0"/>
        <v>-23.5</v>
      </c>
      <c r="E52" s="58">
        <f t="shared" si="1"/>
        <v>-1.1299999999999999</v>
      </c>
      <c r="F52">
        <f t="shared" si="2"/>
        <v>26.554999999999996</v>
      </c>
      <c r="G52" s="57">
        <f t="shared" si="3"/>
        <v>552.25</v>
      </c>
      <c r="H52" s="59">
        <f t="shared" si="4"/>
        <v>1.2768999999999997</v>
      </c>
      <c r="I52" s="2"/>
      <c r="J52" s="2"/>
      <c r="K52" s="32"/>
      <c r="L52" s="2"/>
      <c r="M52" s="2"/>
      <c r="N52" s="2"/>
      <c r="O52" s="2"/>
      <c r="P52" s="2"/>
    </row>
    <row r="53" spans="1:16" x14ac:dyDescent="0.25">
      <c r="A53" s="29"/>
      <c r="B53" s="45">
        <v>20</v>
      </c>
      <c r="C53" s="45">
        <v>0</v>
      </c>
      <c r="D53" s="57">
        <f t="shared" si="0"/>
        <v>-12.5</v>
      </c>
      <c r="E53" s="58">
        <f t="shared" si="1"/>
        <v>-1.1299999999999999</v>
      </c>
      <c r="F53">
        <f t="shared" si="2"/>
        <v>14.124999999999998</v>
      </c>
      <c r="G53" s="57">
        <f t="shared" si="3"/>
        <v>156.25</v>
      </c>
      <c r="H53" s="59">
        <f t="shared" si="4"/>
        <v>1.2768999999999997</v>
      </c>
      <c r="I53" s="2"/>
      <c r="J53" s="2"/>
      <c r="K53" s="32"/>
      <c r="L53" s="2"/>
      <c r="M53" s="2"/>
    </row>
    <row r="54" spans="1:16" x14ac:dyDescent="0.25">
      <c r="A54" s="29"/>
      <c r="B54" s="45">
        <v>14</v>
      </c>
      <c r="C54" s="45">
        <v>4</v>
      </c>
      <c r="D54" s="57">
        <f t="shared" si="0"/>
        <v>-18.5</v>
      </c>
      <c r="E54" s="58">
        <f t="shared" si="1"/>
        <v>2.87</v>
      </c>
      <c r="F54">
        <f t="shared" si="2"/>
        <v>-53.094999999999999</v>
      </c>
      <c r="G54" s="57">
        <f t="shared" si="3"/>
        <v>342.25</v>
      </c>
      <c r="H54" s="59">
        <f t="shared" si="4"/>
        <v>8.2369000000000003</v>
      </c>
      <c r="I54" s="2"/>
      <c r="J54" s="2"/>
      <c r="K54" s="32"/>
      <c r="L54" s="2"/>
      <c r="M54" s="2"/>
    </row>
    <row r="55" spans="1:16" x14ac:dyDescent="0.25">
      <c r="A55" s="29"/>
      <c r="B55" s="45">
        <v>10</v>
      </c>
      <c r="C55" s="45">
        <v>0</v>
      </c>
      <c r="D55" s="57">
        <f t="shared" si="0"/>
        <v>-22.5</v>
      </c>
      <c r="E55" s="58">
        <f t="shared" si="1"/>
        <v>-1.1299999999999999</v>
      </c>
      <c r="F55">
        <f t="shared" si="2"/>
        <v>25.424999999999997</v>
      </c>
      <c r="G55" s="57">
        <f t="shared" si="3"/>
        <v>506.25</v>
      </c>
      <c r="H55" s="59">
        <f t="shared" si="4"/>
        <v>1.2768999999999997</v>
      </c>
      <c r="I55" s="2"/>
      <c r="J55" s="2"/>
      <c r="K55" s="32"/>
      <c r="L55" s="2"/>
      <c r="M55" s="2"/>
    </row>
    <row r="56" spans="1:16" x14ac:dyDescent="0.25">
      <c r="A56" s="29"/>
      <c r="B56" s="45">
        <v>50</v>
      </c>
      <c r="C56" s="45">
        <v>0</v>
      </c>
      <c r="D56" s="57">
        <f t="shared" si="0"/>
        <v>17.5</v>
      </c>
      <c r="E56" s="58">
        <f t="shared" si="1"/>
        <v>-1.1299999999999999</v>
      </c>
      <c r="F56">
        <f t="shared" si="2"/>
        <v>-19.774999999999999</v>
      </c>
      <c r="G56" s="57">
        <f t="shared" si="3"/>
        <v>306.25</v>
      </c>
      <c r="H56" s="59">
        <f t="shared" si="4"/>
        <v>1.2768999999999997</v>
      </c>
      <c r="I56" s="2"/>
      <c r="J56" s="2"/>
      <c r="K56" s="32"/>
      <c r="L56" s="2"/>
      <c r="M56" s="2"/>
    </row>
    <row r="57" spans="1:16" x14ac:dyDescent="0.25">
      <c r="A57" s="29"/>
      <c r="B57" s="45">
        <v>60</v>
      </c>
      <c r="C57" s="45">
        <v>40</v>
      </c>
      <c r="D57" s="57">
        <f t="shared" si="0"/>
        <v>27.5</v>
      </c>
      <c r="E57" s="58">
        <f t="shared" si="1"/>
        <v>38.869999999999997</v>
      </c>
      <c r="F57">
        <f t="shared" si="2"/>
        <v>1068.925</v>
      </c>
      <c r="G57" s="57">
        <f t="shared" si="3"/>
        <v>756.25</v>
      </c>
      <c r="H57" s="59">
        <f t="shared" si="4"/>
        <v>1510.8768999999998</v>
      </c>
      <c r="I57" s="2"/>
      <c r="J57" s="2"/>
      <c r="K57" s="32"/>
      <c r="L57" s="2"/>
      <c r="M57" s="2"/>
    </row>
    <row r="58" spans="1:16" x14ac:dyDescent="0.25">
      <c r="A58" s="29"/>
      <c r="B58" s="45">
        <v>30</v>
      </c>
      <c r="C58" s="45">
        <v>2</v>
      </c>
      <c r="D58" s="57">
        <f t="shared" si="0"/>
        <v>-2.5</v>
      </c>
      <c r="E58" s="58">
        <f t="shared" si="1"/>
        <v>0.87000000000000011</v>
      </c>
      <c r="F58">
        <f t="shared" si="2"/>
        <v>-2.1750000000000003</v>
      </c>
      <c r="G58" s="57">
        <f t="shared" si="3"/>
        <v>6.25</v>
      </c>
      <c r="H58" s="59">
        <f t="shared" si="4"/>
        <v>0.75690000000000024</v>
      </c>
      <c r="I58" s="2"/>
      <c r="J58" s="2"/>
      <c r="K58" s="32"/>
      <c r="L58" s="2"/>
      <c r="M58" s="2"/>
    </row>
    <row r="59" spans="1:16" x14ac:dyDescent="0.25">
      <c r="A59" s="29"/>
      <c r="B59" s="45">
        <v>30</v>
      </c>
      <c r="C59" s="45">
        <v>2</v>
      </c>
      <c r="D59" s="57">
        <f t="shared" si="0"/>
        <v>-2.5</v>
      </c>
      <c r="E59" s="58">
        <f t="shared" si="1"/>
        <v>0.87000000000000011</v>
      </c>
      <c r="F59">
        <f t="shared" si="2"/>
        <v>-2.1750000000000003</v>
      </c>
      <c r="G59" s="57">
        <f t="shared" si="3"/>
        <v>6.25</v>
      </c>
      <c r="H59" s="59">
        <f t="shared" si="4"/>
        <v>0.75690000000000024</v>
      </c>
      <c r="I59" s="2"/>
      <c r="J59" s="2"/>
      <c r="K59" s="32"/>
      <c r="L59" s="2"/>
      <c r="M59" s="2"/>
    </row>
    <row r="60" spans="1:16" x14ac:dyDescent="0.25">
      <c r="A60" s="29"/>
      <c r="B60" s="45">
        <v>30</v>
      </c>
      <c r="C60" s="45">
        <v>4</v>
      </c>
      <c r="D60" s="57">
        <f t="shared" si="0"/>
        <v>-2.5</v>
      </c>
      <c r="E60" s="58">
        <f t="shared" si="1"/>
        <v>2.87</v>
      </c>
      <c r="F60">
        <f t="shared" si="2"/>
        <v>-7.1750000000000007</v>
      </c>
      <c r="G60" s="57">
        <f t="shared" si="3"/>
        <v>6.25</v>
      </c>
      <c r="H60" s="59">
        <f t="shared" si="4"/>
        <v>8.2369000000000003</v>
      </c>
      <c r="I60" s="2"/>
      <c r="J60" s="2"/>
      <c r="K60" s="32"/>
      <c r="L60" s="2"/>
      <c r="M60" s="2"/>
    </row>
    <row r="61" spans="1:16" x14ac:dyDescent="0.25">
      <c r="A61" s="29"/>
      <c r="B61" s="45">
        <v>10</v>
      </c>
      <c r="C61" s="45">
        <v>2</v>
      </c>
      <c r="D61" s="57">
        <f t="shared" si="0"/>
        <v>-22.5</v>
      </c>
      <c r="E61" s="58">
        <f t="shared" si="1"/>
        <v>0.87000000000000011</v>
      </c>
      <c r="F61">
        <f t="shared" si="2"/>
        <v>-19.575000000000003</v>
      </c>
      <c r="G61" s="57">
        <f t="shared" si="3"/>
        <v>506.25</v>
      </c>
      <c r="H61" s="59">
        <f t="shared" si="4"/>
        <v>0.75690000000000024</v>
      </c>
      <c r="I61" s="2"/>
      <c r="J61" s="2"/>
      <c r="K61" s="32"/>
      <c r="L61" s="2"/>
      <c r="M61" s="2"/>
    </row>
    <row r="62" spans="1:16" x14ac:dyDescent="0.25">
      <c r="A62" s="29"/>
      <c r="B62" s="45">
        <v>12</v>
      </c>
      <c r="C62" s="45">
        <v>1</v>
      </c>
      <c r="D62" s="57">
        <f t="shared" si="0"/>
        <v>-20.5</v>
      </c>
      <c r="E62" s="58">
        <f t="shared" si="1"/>
        <v>-0.12999999999999989</v>
      </c>
      <c r="F62">
        <f t="shared" si="2"/>
        <v>2.6649999999999978</v>
      </c>
      <c r="G62" s="57">
        <f t="shared" si="3"/>
        <v>420.25</v>
      </c>
      <c r="H62" s="59">
        <f t="shared" si="4"/>
        <v>1.6899999999999971E-2</v>
      </c>
      <c r="I62" s="2"/>
      <c r="J62" s="2"/>
      <c r="K62" s="32"/>
      <c r="L62" s="2"/>
      <c r="M62" s="2"/>
    </row>
    <row r="63" spans="1:16" x14ac:dyDescent="0.25">
      <c r="A63" s="29"/>
      <c r="B63" s="45">
        <v>14</v>
      </c>
      <c r="C63" s="45">
        <v>0</v>
      </c>
      <c r="D63" s="57">
        <f t="shared" si="0"/>
        <v>-18.5</v>
      </c>
      <c r="E63" s="58">
        <f t="shared" si="1"/>
        <v>-1.1299999999999999</v>
      </c>
      <c r="F63">
        <f t="shared" si="2"/>
        <v>20.904999999999998</v>
      </c>
      <c r="G63" s="57">
        <f t="shared" si="3"/>
        <v>342.25</v>
      </c>
      <c r="H63" s="59">
        <f t="shared" si="4"/>
        <v>1.2768999999999997</v>
      </c>
      <c r="I63" s="2"/>
      <c r="J63" s="2"/>
      <c r="K63" s="32"/>
      <c r="L63" s="2"/>
      <c r="M63" s="2"/>
    </row>
    <row r="64" spans="1:16" x14ac:dyDescent="0.25">
      <c r="A64" s="29"/>
      <c r="B64" s="45">
        <v>14</v>
      </c>
      <c r="C64" s="45">
        <v>0</v>
      </c>
      <c r="D64" s="57">
        <f t="shared" si="0"/>
        <v>-18.5</v>
      </c>
      <c r="E64" s="58">
        <f t="shared" si="1"/>
        <v>-1.1299999999999999</v>
      </c>
      <c r="F64">
        <f t="shared" si="2"/>
        <v>20.904999999999998</v>
      </c>
      <c r="G64" s="57">
        <f t="shared" si="3"/>
        <v>342.25</v>
      </c>
      <c r="H64" s="59">
        <f t="shared" si="4"/>
        <v>1.2768999999999997</v>
      </c>
      <c r="I64" s="2"/>
      <c r="J64" s="2"/>
      <c r="K64" s="32"/>
      <c r="L64" s="2"/>
      <c r="M64" s="2"/>
    </row>
    <row r="65" spans="1:13" x14ac:dyDescent="0.25">
      <c r="A65" s="29"/>
      <c r="B65" s="45">
        <v>10</v>
      </c>
      <c r="C65" s="45">
        <v>0</v>
      </c>
      <c r="D65" s="57">
        <f t="shared" si="0"/>
        <v>-22.5</v>
      </c>
      <c r="E65" s="58">
        <f t="shared" si="1"/>
        <v>-1.1299999999999999</v>
      </c>
      <c r="F65">
        <f t="shared" si="2"/>
        <v>25.424999999999997</v>
      </c>
      <c r="G65" s="57">
        <f t="shared" si="3"/>
        <v>506.25</v>
      </c>
      <c r="H65" s="59">
        <f t="shared" si="4"/>
        <v>1.2768999999999997</v>
      </c>
      <c r="I65" s="2"/>
      <c r="J65" s="2"/>
      <c r="K65" s="32"/>
      <c r="L65" s="2"/>
      <c r="M65" s="2"/>
    </row>
    <row r="66" spans="1:13" x14ac:dyDescent="0.25">
      <c r="A66" s="29"/>
      <c r="B66" s="45">
        <v>14</v>
      </c>
      <c r="C66" s="45">
        <v>0</v>
      </c>
      <c r="D66" s="57">
        <f t="shared" si="0"/>
        <v>-18.5</v>
      </c>
      <c r="E66" s="58">
        <f t="shared" si="1"/>
        <v>-1.1299999999999999</v>
      </c>
      <c r="F66">
        <f t="shared" si="2"/>
        <v>20.904999999999998</v>
      </c>
      <c r="G66" s="57">
        <f t="shared" si="3"/>
        <v>342.25</v>
      </c>
      <c r="H66" s="59">
        <f t="shared" si="4"/>
        <v>1.2768999999999997</v>
      </c>
      <c r="I66" s="2"/>
      <c r="J66" s="2"/>
      <c r="K66" s="32"/>
      <c r="L66" s="2"/>
      <c r="M66" s="2"/>
    </row>
    <row r="67" spans="1:13" x14ac:dyDescent="0.25">
      <c r="A67" s="29"/>
      <c r="B67" s="45">
        <v>5</v>
      </c>
      <c r="C67" s="45">
        <v>0</v>
      </c>
      <c r="D67" s="57">
        <f t="shared" ref="D67:D76" si="5">B67-32.5</f>
        <v>-27.5</v>
      </c>
      <c r="E67" s="58">
        <f t="shared" ref="E67:E76" si="6">C67-1.13</f>
        <v>-1.1299999999999999</v>
      </c>
      <c r="F67">
        <f t="shared" ref="F67:F76" si="7">D67*E67</f>
        <v>31.074999999999996</v>
      </c>
      <c r="G67" s="57">
        <f t="shared" ref="G67:G76" si="8">D67^2</f>
        <v>756.25</v>
      </c>
      <c r="H67" s="59">
        <f t="shared" ref="H67:H76" si="9">E67^2</f>
        <v>1.2768999999999997</v>
      </c>
      <c r="I67" s="2"/>
      <c r="J67" s="2"/>
      <c r="K67" s="32"/>
      <c r="L67" s="2"/>
      <c r="M67" s="2"/>
    </row>
    <row r="68" spans="1:13" x14ac:dyDescent="0.25">
      <c r="A68" s="29"/>
      <c r="B68" s="45">
        <v>5</v>
      </c>
      <c r="C68" s="45">
        <v>1</v>
      </c>
      <c r="D68" s="57">
        <f t="shared" si="5"/>
        <v>-27.5</v>
      </c>
      <c r="E68" s="58">
        <f t="shared" si="6"/>
        <v>-0.12999999999999989</v>
      </c>
      <c r="F68">
        <f t="shared" si="7"/>
        <v>3.5749999999999971</v>
      </c>
      <c r="G68" s="57">
        <f t="shared" si="8"/>
        <v>756.25</v>
      </c>
      <c r="H68" s="59">
        <f t="shared" si="9"/>
        <v>1.6899999999999971E-2</v>
      </c>
      <c r="I68" s="2"/>
      <c r="J68" s="2"/>
      <c r="K68" s="32"/>
      <c r="L68" s="2"/>
      <c r="M68" s="2"/>
    </row>
    <row r="69" spans="1:13" x14ac:dyDescent="0.25">
      <c r="A69" s="29"/>
      <c r="B69" s="45">
        <v>21</v>
      </c>
      <c r="C69" s="45">
        <v>0</v>
      </c>
      <c r="D69" s="57">
        <f t="shared" si="5"/>
        <v>-11.5</v>
      </c>
      <c r="E69" s="58">
        <f t="shared" si="6"/>
        <v>-1.1299999999999999</v>
      </c>
      <c r="F69">
        <f t="shared" si="7"/>
        <v>12.994999999999999</v>
      </c>
      <c r="G69" s="57">
        <f t="shared" si="8"/>
        <v>132.25</v>
      </c>
      <c r="H69" s="59">
        <f t="shared" si="9"/>
        <v>1.2768999999999997</v>
      </c>
      <c r="I69" s="2"/>
      <c r="J69" s="2"/>
      <c r="K69" s="32"/>
      <c r="L69" s="2"/>
      <c r="M69" s="2"/>
    </row>
    <row r="70" spans="1:13" x14ac:dyDescent="0.25">
      <c r="A70" s="29"/>
      <c r="B70" s="45">
        <v>30</v>
      </c>
      <c r="C70" s="45">
        <v>0</v>
      </c>
      <c r="D70" s="57">
        <f t="shared" si="5"/>
        <v>-2.5</v>
      </c>
      <c r="E70" s="58">
        <f t="shared" si="6"/>
        <v>-1.1299999999999999</v>
      </c>
      <c r="F70">
        <f t="shared" si="7"/>
        <v>2.8249999999999997</v>
      </c>
      <c r="G70" s="57">
        <f t="shared" si="8"/>
        <v>6.25</v>
      </c>
      <c r="H70" s="59">
        <f t="shared" si="9"/>
        <v>1.2768999999999997</v>
      </c>
      <c r="I70" s="2"/>
      <c r="J70" s="2"/>
      <c r="K70" s="32"/>
      <c r="L70" s="2"/>
      <c r="M70" s="2"/>
    </row>
    <row r="71" spans="1:13" x14ac:dyDescent="0.25">
      <c r="A71" s="29"/>
      <c r="B71" s="45">
        <v>12</v>
      </c>
      <c r="C71" s="45">
        <v>2</v>
      </c>
      <c r="D71" s="57">
        <f t="shared" si="5"/>
        <v>-20.5</v>
      </c>
      <c r="E71" s="58">
        <f t="shared" si="6"/>
        <v>0.87000000000000011</v>
      </c>
      <c r="F71">
        <f t="shared" si="7"/>
        <v>-17.835000000000001</v>
      </c>
      <c r="G71" s="57">
        <f t="shared" si="8"/>
        <v>420.25</v>
      </c>
      <c r="H71" s="59">
        <f t="shared" si="9"/>
        <v>0.75690000000000024</v>
      </c>
      <c r="I71" s="2"/>
      <c r="J71" s="2"/>
      <c r="K71" s="32"/>
      <c r="L71" s="2"/>
      <c r="M71" s="2"/>
    </row>
    <row r="72" spans="1:13" x14ac:dyDescent="0.25">
      <c r="A72" s="29"/>
      <c r="B72" s="45">
        <v>21</v>
      </c>
      <c r="C72" s="45">
        <v>0</v>
      </c>
      <c r="D72" s="57">
        <f t="shared" si="5"/>
        <v>-11.5</v>
      </c>
      <c r="E72" s="58">
        <f t="shared" si="6"/>
        <v>-1.1299999999999999</v>
      </c>
      <c r="F72">
        <f t="shared" si="7"/>
        <v>12.994999999999999</v>
      </c>
      <c r="G72" s="57">
        <f t="shared" si="8"/>
        <v>132.25</v>
      </c>
      <c r="H72" s="59">
        <f t="shared" si="9"/>
        <v>1.2768999999999997</v>
      </c>
      <c r="I72" s="2"/>
      <c r="J72" s="2"/>
      <c r="K72" s="32"/>
      <c r="L72" s="2"/>
      <c r="M72" s="2"/>
    </row>
    <row r="73" spans="1:13" x14ac:dyDescent="0.25">
      <c r="A73" s="29"/>
      <c r="B73" s="45">
        <v>35</v>
      </c>
      <c r="C73" s="45">
        <v>0</v>
      </c>
      <c r="D73" s="57">
        <f t="shared" si="5"/>
        <v>2.5</v>
      </c>
      <c r="E73" s="58">
        <f t="shared" si="6"/>
        <v>-1.1299999999999999</v>
      </c>
      <c r="F73">
        <f t="shared" si="7"/>
        <v>-2.8249999999999997</v>
      </c>
      <c r="G73" s="57">
        <f t="shared" si="8"/>
        <v>6.25</v>
      </c>
      <c r="H73" s="59">
        <f t="shared" si="9"/>
        <v>1.2768999999999997</v>
      </c>
      <c r="I73" s="2"/>
      <c r="J73" s="2"/>
      <c r="K73" s="32"/>
      <c r="L73" s="2"/>
      <c r="M73" s="2"/>
    </row>
    <row r="74" spans="1:13" x14ac:dyDescent="0.25">
      <c r="A74" s="29"/>
      <c r="B74" s="45">
        <v>21</v>
      </c>
      <c r="C74" s="45">
        <v>3</v>
      </c>
      <c r="D74" s="57">
        <f t="shared" si="5"/>
        <v>-11.5</v>
      </c>
      <c r="E74" s="58">
        <f t="shared" si="6"/>
        <v>1.87</v>
      </c>
      <c r="F74">
        <f t="shared" si="7"/>
        <v>-21.505000000000003</v>
      </c>
      <c r="G74" s="57">
        <f t="shared" si="8"/>
        <v>132.25</v>
      </c>
      <c r="H74" s="59">
        <f t="shared" si="9"/>
        <v>3.4969000000000006</v>
      </c>
      <c r="I74" s="2"/>
      <c r="J74" s="2"/>
      <c r="K74" s="32"/>
      <c r="L74" s="2"/>
      <c r="M74" s="2"/>
    </row>
    <row r="75" spans="1:13" x14ac:dyDescent="0.25">
      <c r="A75" s="29"/>
      <c r="B75" s="45">
        <v>23</v>
      </c>
      <c r="C75" s="45">
        <v>0</v>
      </c>
      <c r="D75" s="57">
        <f t="shared" si="5"/>
        <v>-9.5</v>
      </c>
      <c r="E75" s="58">
        <f t="shared" si="6"/>
        <v>-1.1299999999999999</v>
      </c>
      <c r="F75">
        <f t="shared" si="7"/>
        <v>10.734999999999999</v>
      </c>
      <c r="G75" s="57">
        <f t="shared" si="8"/>
        <v>90.25</v>
      </c>
      <c r="H75" s="59">
        <f t="shared" si="9"/>
        <v>1.2768999999999997</v>
      </c>
      <c r="I75" s="2"/>
      <c r="J75" s="2"/>
      <c r="K75" s="32"/>
      <c r="L75" s="2"/>
      <c r="M75" s="2"/>
    </row>
    <row r="76" spans="1:13" x14ac:dyDescent="0.25">
      <c r="A76" s="29"/>
      <c r="B76" s="45">
        <v>25</v>
      </c>
      <c r="C76" s="45">
        <v>0</v>
      </c>
      <c r="D76" s="57">
        <f t="shared" si="5"/>
        <v>-7.5</v>
      </c>
      <c r="E76" s="58">
        <f t="shared" si="6"/>
        <v>-1.1299999999999999</v>
      </c>
      <c r="F76">
        <f t="shared" si="7"/>
        <v>8.4749999999999996</v>
      </c>
      <c r="G76" s="57">
        <f t="shared" si="8"/>
        <v>56.25</v>
      </c>
      <c r="H76" s="59">
        <f t="shared" si="9"/>
        <v>1.2768999999999997</v>
      </c>
      <c r="I76" s="2"/>
      <c r="J76" s="2"/>
      <c r="K76" s="32"/>
      <c r="L76" s="2"/>
      <c r="M76" s="2"/>
    </row>
    <row r="77" spans="1:13" x14ac:dyDescent="0.25">
      <c r="A77" s="63" t="s">
        <v>40</v>
      </c>
      <c r="B77" s="68">
        <f>SUM(B2:B76)</f>
        <v>2440</v>
      </c>
      <c r="C77" s="68">
        <f t="shared" ref="C77" si="10">SUM(C2:C76)</f>
        <v>85.038460000000001</v>
      </c>
      <c r="D77" s="67">
        <f>SUM(D2:D76)</f>
        <v>2.5</v>
      </c>
      <c r="E77" s="67">
        <f t="shared" ref="E77:H77" si="11">SUM(E2:E76)</f>
        <v>0.28846000000003169</v>
      </c>
      <c r="F77" s="67">
        <f t="shared" si="11"/>
        <v>1039.0403699999997</v>
      </c>
      <c r="G77" s="67">
        <f t="shared" si="11"/>
        <v>27308.75</v>
      </c>
      <c r="H77" s="67">
        <f t="shared" si="11"/>
        <v>1610.5820595716011</v>
      </c>
    </row>
    <row r="78" spans="1:13" x14ac:dyDescent="0.25">
      <c r="A78" s="62" t="s">
        <v>27</v>
      </c>
      <c r="B78" s="69">
        <f>AVERAGE(B2:B76)</f>
        <v>32.533333333333331</v>
      </c>
      <c r="C78" s="69">
        <f>-F77*B78</f>
        <v>-33803.446703999987</v>
      </c>
      <c r="D78" s="69">
        <f t="shared" ref="D78:H78" si="12">AVERAGE(D2:D76)</f>
        <v>3.3333333333333333E-2</v>
      </c>
      <c r="E78" s="69">
        <f t="shared" si="12"/>
        <v>3.8461333333337558E-3</v>
      </c>
      <c r="F78" s="69">
        <f t="shared" si="12"/>
        <v>13.853871599999996</v>
      </c>
      <c r="G78" s="69">
        <f t="shared" si="12"/>
        <v>364.11666666666667</v>
      </c>
      <c r="H78" s="69">
        <f t="shared" si="12"/>
        <v>21.474427460954683</v>
      </c>
    </row>
    <row r="79" spans="1:13" x14ac:dyDescent="0.25">
      <c r="A79" s="64" t="s">
        <v>32</v>
      </c>
      <c r="B79" s="66">
        <f>_xlfn.STDEV.S(B2:B76)</f>
        <v>19.210310669951074</v>
      </c>
      <c r="C79" s="66">
        <f>_xlfn.STDEV.S(C2:C76)</f>
        <v>4.6652553449944962</v>
      </c>
      <c r="D79" s="66">
        <f t="shared" ref="D79:H79" si="13">_xlfn.STDEV.S(D2:D76)</f>
        <v>19.210310669951074</v>
      </c>
      <c r="E79" s="66">
        <f t="shared" si="13"/>
        <v>4.6652553449944971</v>
      </c>
      <c r="F79" s="66">
        <f t="shared" si="13"/>
        <v>127.17646098933629</v>
      </c>
      <c r="G79" s="66">
        <f t="shared" si="13"/>
        <v>671.55184004950343</v>
      </c>
      <c r="H79" s="66">
        <f t="shared" si="13"/>
        <v>174.31198699050861</v>
      </c>
      <c r="J79" s="57"/>
      <c r="K79" s="59"/>
    </row>
    <row r="80" spans="1:13" x14ac:dyDescent="0.25">
      <c r="A80" s="62" t="s">
        <v>41</v>
      </c>
      <c r="B80" s="70">
        <f>CORREL(B2:B76,C2:C76)</f>
        <v>0.15667037228010111</v>
      </c>
      <c r="C80" s="70">
        <f t="shared" ref="C80:G80" si="14">CORREL(C2:C76,D2:D76)</f>
        <v>0.15667037228010119</v>
      </c>
      <c r="D80" s="70">
        <f t="shared" si="14"/>
        <v>0.15667037228010114</v>
      </c>
      <c r="E80" s="70">
        <f t="shared" si="14"/>
        <v>0.95613494221904138</v>
      </c>
      <c r="F80" s="70">
        <f t="shared" si="14"/>
        <v>0.20060722953411683</v>
      </c>
      <c r="G80" s="70">
        <f t="shared" si="14"/>
        <v>7.2130081675906496E-2</v>
      </c>
      <c r="H80" s="70"/>
    </row>
    <row r="81" spans="1:13" x14ac:dyDescent="0.25">
      <c r="A81" s="55" t="s">
        <v>34</v>
      </c>
      <c r="B81" s="71">
        <f>B80^2</f>
        <v>2.4545605550385475E-2</v>
      </c>
      <c r="C81" s="71">
        <f t="shared" ref="C81:G81" si="15">C80^2</f>
        <v>2.4545605550385499E-2</v>
      </c>
      <c r="D81" s="71">
        <f t="shared" si="15"/>
        <v>2.4545605550385482E-2</v>
      </c>
      <c r="E81" s="71">
        <f t="shared" si="15"/>
        <v>0.91419402773220959</v>
      </c>
      <c r="F81" s="71">
        <f t="shared" si="15"/>
        <v>4.024326054135384E-2</v>
      </c>
      <c r="G81" s="71">
        <f t="shared" si="15"/>
        <v>5.2027486825729418E-3</v>
      </c>
      <c r="H81" s="57"/>
    </row>
    <row r="82" spans="1:13" x14ac:dyDescent="0.25">
      <c r="A82" s="11" t="s">
        <v>44</v>
      </c>
      <c r="B82" s="65">
        <f>C78-F77*B78</f>
        <v>-67606.893407999974</v>
      </c>
      <c r="C82" s="57"/>
      <c r="D82" s="57"/>
      <c r="E82" s="57"/>
      <c r="F82" s="57"/>
      <c r="G82" s="57"/>
      <c r="H82" s="57"/>
    </row>
    <row r="83" spans="1:13" x14ac:dyDescent="0.25">
      <c r="A83" s="72" t="s">
        <v>45</v>
      </c>
      <c r="B83" s="67">
        <f>F78/B78</f>
        <v>0.42583621721311465</v>
      </c>
      <c r="C83" s="57"/>
      <c r="D83" s="57"/>
      <c r="E83" s="57"/>
      <c r="F83" s="57"/>
      <c r="G83" s="57"/>
      <c r="H83" s="57"/>
    </row>
    <row r="84" spans="1:13" x14ac:dyDescent="0.25">
      <c r="A84" s="56"/>
    </row>
    <row r="85" spans="1:13" x14ac:dyDescent="0.25">
      <c r="A85" s="32"/>
    </row>
    <row r="86" spans="1:13" x14ac:dyDescent="0.25">
      <c r="B86" s="6"/>
    </row>
    <row r="87" spans="1:13" x14ac:dyDescent="0.25">
      <c r="A87" s="56" t="s">
        <v>18</v>
      </c>
    </row>
    <row r="88" spans="1:13" x14ac:dyDescent="0.25">
      <c r="A88" s="32"/>
    </row>
    <row r="89" spans="1:13" x14ac:dyDescent="0.25">
      <c r="A89" s="32"/>
      <c r="K89" s="11" t="s">
        <v>42</v>
      </c>
      <c r="M89" t="s">
        <v>18</v>
      </c>
    </row>
    <row r="90" spans="1:13" x14ac:dyDescent="0.25">
      <c r="A90" s="32"/>
      <c r="K90" t="s">
        <v>53</v>
      </c>
    </row>
    <row r="91" spans="1:13" x14ac:dyDescent="0.25">
      <c r="A91" s="32"/>
    </row>
    <row r="92" spans="1:13" x14ac:dyDescent="0.25">
      <c r="A92" s="4"/>
    </row>
    <row r="93" spans="1:13" x14ac:dyDescent="0.25">
      <c r="A93" s="4"/>
      <c r="D93" s="2"/>
    </row>
    <row r="94" spans="1:13" x14ac:dyDescent="0.25">
      <c r="A94" s="4"/>
      <c r="B94" s="4"/>
      <c r="C94" s="2"/>
      <c r="D94" s="2"/>
    </row>
    <row r="95" spans="1:13" x14ac:dyDescent="0.25">
      <c r="A95" s="4"/>
      <c r="B95" s="4"/>
      <c r="C95" s="4"/>
      <c r="D95" s="2"/>
      <c r="K95" t="s">
        <v>18</v>
      </c>
    </row>
    <row r="96" spans="1:13" x14ac:dyDescent="0.25">
      <c r="A96" s="4"/>
      <c r="B96" s="4"/>
      <c r="C96" s="2"/>
      <c r="D96" s="2"/>
    </row>
    <row r="97" spans="1:11" x14ac:dyDescent="0.25">
      <c r="A97" s="4"/>
      <c r="B97" s="4"/>
      <c r="C97" s="4"/>
      <c r="D97" s="2"/>
      <c r="K97" t="s">
        <v>18</v>
      </c>
    </row>
    <row r="98" spans="1:11" x14ac:dyDescent="0.25">
      <c r="A98" s="4"/>
      <c r="B98" s="4"/>
      <c r="C98" s="2"/>
      <c r="D98" s="2"/>
    </row>
    <row r="99" spans="1:11" x14ac:dyDescent="0.25">
      <c r="A99" s="4"/>
      <c r="B99" s="4"/>
      <c r="C99" s="4"/>
      <c r="D99" s="2"/>
    </row>
    <row r="100" spans="1:11" x14ac:dyDescent="0.25">
      <c r="A100" s="4"/>
      <c r="B100" s="4"/>
      <c r="C100" s="2"/>
      <c r="D100" s="2"/>
    </row>
    <row r="101" spans="1:11" x14ac:dyDescent="0.25">
      <c r="A101" s="4"/>
      <c r="B101" s="4"/>
      <c r="C101" s="4"/>
      <c r="D101" s="2"/>
    </row>
    <row r="102" spans="1:11" x14ac:dyDescent="0.25">
      <c r="A102" s="4"/>
      <c r="B102" s="4"/>
      <c r="C102" s="2"/>
      <c r="D102" s="2"/>
    </row>
    <row r="103" spans="1:11" x14ac:dyDescent="0.25">
      <c r="A103" s="4"/>
      <c r="B103" s="4"/>
      <c r="C103" s="4"/>
      <c r="D103" s="2"/>
    </row>
    <row r="104" spans="1:11" x14ac:dyDescent="0.25">
      <c r="A104" s="4"/>
      <c r="B104" s="4"/>
      <c r="C104" s="2"/>
      <c r="D104" s="2"/>
    </row>
    <row r="105" spans="1:11" x14ac:dyDescent="0.25">
      <c r="A105" s="4"/>
      <c r="B105" s="4"/>
      <c r="C105" s="4"/>
      <c r="D105" s="2"/>
    </row>
    <row r="106" spans="1:11" x14ac:dyDescent="0.25">
      <c r="A106" s="4"/>
      <c r="B106" s="4"/>
      <c r="C106" s="2"/>
      <c r="D106" s="2"/>
    </row>
    <row r="107" spans="1:11" x14ac:dyDescent="0.25">
      <c r="A107" s="4"/>
      <c r="B107" s="4"/>
      <c r="C107" s="4"/>
      <c r="D107" s="2"/>
    </row>
    <row r="109" spans="1:11" x14ac:dyDescent="0.25">
      <c r="C109" s="4"/>
    </row>
    <row r="111" spans="1:11" x14ac:dyDescent="0.25">
      <c r="C111" s="4"/>
    </row>
    <row r="113" spans="3:3" x14ac:dyDescent="0.25">
      <c r="C113" s="4"/>
    </row>
    <row r="115" spans="3:3" x14ac:dyDescent="0.25">
      <c r="C115" s="4"/>
    </row>
    <row r="117" spans="3:3" x14ac:dyDescent="0.25">
      <c r="C117" s="4"/>
    </row>
  </sheetData>
  <sortState ref="A2:B76">
    <sortCondition ref="A1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collecting</vt:lpstr>
      <vt:lpstr>Analysis of graph</vt:lpstr>
      <vt:lpstr>describing data</vt:lpstr>
      <vt:lpstr>Rel NA. A</vt:lpstr>
    </vt:vector>
  </TitlesOfParts>
  <Company>NYCCT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Nina</cp:lastModifiedBy>
  <dcterms:created xsi:type="dcterms:W3CDTF">2013-05-15T15:49:57Z</dcterms:created>
  <dcterms:modified xsi:type="dcterms:W3CDTF">2013-05-23T06:18:47Z</dcterms:modified>
</cp:coreProperties>
</file>