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Fall 2021/"/>
    </mc:Choice>
  </mc:AlternateContent>
  <xr:revisionPtr revIDLastSave="0" documentId="8_{88DFB35A-C0A5-B747-A627-4D264C1115B4}" xr6:coauthVersionLast="45" xr6:coauthVersionMax="45" xr10:uidLastSave="{00000000-0000-0000-0000-000000000000}"/>
  <bookViews>
    <workbookView xWindow="3180" yWindow="2060" windowWidth="27640" windowHeight="16940" xr2:uid="{E19EA080-0DFB-644B-8E10-EA9B6E87BC2A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1" i="1" l="1"/>
  <c r="B98" i="1"/>
  <c r="B95" i="1"/>
  <c r="B92" i="1"/>
  <c r="B87" i="1"/>
  <c r="B82" i="1"/>
  <c r="B81" i="1"/>
  <c r="B80" i="1"/>
  <c r="C78" i="1"/>
  <c r="C69" i="1"/>
  <c r="C70" i="1"/>
  <c r="C71" i="1"/>
  <c r="B72" i="1"/>
  <c r="C72" i="1"/>
  <c r="C74" i="1"/>
  <c r="B73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B57" i="1"/>
  <c r="B59" i="1"/>
  <c r="B54" i="1"/>
  <c r="B50" i="1"/>
  <c r="B46" i="1"/>
  <c r="D25" i="1"/>
  <c r="E27" i="1"/>
  <c r="C19" i="1"/>
  <c r="C18" i="1"/>
</calcChain>
</file>

<file path=xl/sharedStrings.xml><?xml version="1.0" encoding="utf-8"?>
<sst xmlns="http://schemas.openxmlformats.org/spreadsheetml/2006/main" count="87" uniqueCount="84">
  <si>
    <t>COMBIN(12,4)</t>
  </si>
  <si>
    <t xml:space="preserve">Sample Final Exam </t>
  </si>
  <si>
    <t>1)</t>
  </si>
  <si>
    <t>Student</t>
  </si>
  <si>
    <t>x</t>
  </si>
  <si>
    <t>y</t>
  </si>
  <si>
    <t>y=1.178x+1.8601</t>
  </si>
  <si>
    <t>r^2=0.9894</t>
  </si>
  <si>
    <t>r=</t>
  </si>
  <si>
    <t>CORREL(B5:B14,C5:C14)</t>
  </si>
  <si>
    <t>7)</t>
  </si>
  <si>
    <t>H0:mu&lt;=235</t>
  </si>
  <si>
    <t>H1:mu&gt;235</t>
  </si>
  <si>
    <t>a) Compute the test statistic</t>
  </si>
  <si>
    <t xml:space="preserve">Given: </t>
  </si>
  <si>
    <t>t.s.=(x^bar-mu_0)/(sigma/SQRT(n))</t>
  </si>
  <si>
    <t>n=</t>
  </si>
  <si>
    <t>(B26-235)/(B27/SQRT(B25))</t>
  </si>
  <si>
    <t>x^bar=</t>
  </si>
  <si>
    <t>b) P(Z&gt;=t.s.)=P(Z&gt;=1.7213578)=1-P(Z&lt;1.7213578)=</t>
  </si>
  <si>
    <t>sigma=</t>
  </si>
  <si>
    <t>1-NORM.S.DIST(D25,TRUE)</t>
  </si>
  <si>
    <t>Given this p-value, do we reject H0?</t>
  </si>
  <si>
    <t>Since 0.04&lt;0.05 we REJECT the null hypothesis</t>
  </si>
  <si>
    <t>which says that the alternate hypothesis is TRUE</t>
  </si>
  <si>
    <t>i.e. golfers CAN hit the ball on average more than</t>
  </si>
  <si>
    <t>235 yards!! So build some new golf courses!</t>
  </si>
  <si>
    <t>8)</t>
  </si>
  <si>
    <t>a) Margin of error=half the length of the confidence interval</t>
  </si>
  <si>
    <t>length=24 so margin of error=24/2=12</t>
  </si>
  <si>
    <t>b) Given mean 55.3 so to find the confidence interval:</t>
  </si>
  <si>
    <t>55.3+12=</t>
  </si>
  <si>
    <t>upper limit</t>
  </si>
  <si>
    <t>55.3-12</t>
  </si>
  <si>
    <t>lower limit</t>
  </si>
  <si>
    <t>9)</t>
  </si>
  <si>
    <t>Binomial since the probability of success is the same across all trials</t>
  </si>
  <si>
    <t>p=.8822</t>
  </si>
  <si>
    <t>n=15</t>
  </si>
  <si>
    <t>X</t>
  </si>
  <si>
    <t>P(X)</t>
  </si>
  <si>
    <t>P(X&gt;=12)=</t>
  </si>
  <si>
    <t>BINOM.DIST(D46,15,0.8822,FALSE)</t>
  </si>
  <si>
    <t>SUM(E58:E61)</t>
  </si>
  <si>
    <t>P(X&gt;=12)=1-P(X&lt;=11)=</t>
  </si>
  <si>
    <t>1-BINOM.DIST(11,15,0.8822,TRUE)</t>
  </si>
  <si>
    <t>Recall for the binomial dist</t>
  </si>
  <si>
    <t>E[X]=np</t>
  </si>
  <si>
    <t>15*(0.8822)</t>
  </si>
  <si>
    <t>VAR[X]=npq=</t>
  </si>
  <si>
    <t>15*0.8822*(1-0.8822)</t>
  </si>
  <si>
    <t>10)</t>
  </si>
  <si>
    <t>find the expected value, dollar amount</t>
  </si>
  <si>
    <t>Let random variable X=dollar amount</t>
  </si>
  <si>
    <t>X*P(X)</t>
  </si>
  <si>
    <t>E[X]=</t>
  </si>
  <si>
    <t>5)</t>
  </si>
  <si>
    <t>Bag: 8 red marbles, 8 white and 10 blue</t>
  </si>
  <si>
    <t>Total:</t>
  </si>
  <si>
    <t>Draw 3 without replacement</t>
  </si>
  <si>
    <t>a) All red</t>
  </si>
  <si>
    <t>COMBIN(8,3)/COMBIN(26,3)</t>
  </si>
  <si>
    <t>b) 2 red</t>
  </si>
  <si>
    <t>COMBIN(8,2)*COMBIN(18,1)/COMBIN(26,3)</t>
  </si>
  <si>
    <t>c) 3 non-red</t>
  </si>
  <si>
    <t>COMBIN(19,3)/COMBIN(26,3)</t>
  </si>
  <si>
    <t xml:space="preserve"> average number of events in a time period…</t>
  </si>
  <si>
    <t>Given lamda=2.7</t>
  </si>
  <si>
    <t>P(X=2)=</t>
  </si>
  <si>
    <t>POISSON.DIST(2,2.7,FALSE)</t>
  </si>
  <si>
    <t xml:space="preserve">a) </t>
  </si>
  <si>
    <t>Given normal dist with mu=620 and sigma=580</t>
  </si>
  <si>
    <t>P(X&lt;570)=</t>
  </si>
  <si>
    <t>NORM.DIST(570,620,580,TRUE)</t>
  </si>
  <si>
    <t>b) now take n=100 a sample, so use CLT with s.d.=sigma/SQRT(100)</t>
  </si>
  <si>
    <t>P(X^bar&lt;570)=</t>
  </si>
  <si>
    <t>NORM.DIST(570,620,580/10,TRUE)</t>
  </si>
  <si>
    <t>c) suppose n&gt;100 what happens to the probability above?</t>
  </si>
  <si>
    <t>NORM.DIST(570,620,580/SQRT(400),TRUE)</t>
  </si>
  <si>
    <t>let n=400</t>
  </si>
  <si>
    <t>"LESS"</t>
  </si>
  <si>
    <r>
      <rPr>
        <sz val="12"/>
        <color rgb="FFFF0000"/>
        <rFont val="Calibri (Body)"/>
      </rPr>
      <t>4)</t>
    </r>
    <r>
      <rPr>
        <sz val="12"/>
        <color theme="1"/>
        <rFont val="Calibri"/>
        <family val="2"/>
        <scheme val="minor"/>
      </rPr>
      <t xml:space="preserve"> This is Poisson, look for arrival times, typos, average number of events in a time period…</t>
    </r>
  </si>
  <si>
    <r>
      <rPr>
        <sz val="12"/>
        <color rgb="FFFF0000"/>
        <rFont val="Calibri (Body)"/>
      </rPr>
      <t xml:space="preserve">3) </t>
    </r>
    <r>
      <rPr>
        <sz val="12"/>
        <color theme="1"/>
        <rFont val="Calibri"/>
        <family val="2"/>
        <scheme val="minor"/>
      </rPr>
      <t>This is a CLT problem</t>
    </r>
  </si>
  <si>
    <r>
      <rPr>
        <sz val="12"/>
        <color rgb="FFFF0000"/>
        <rFont val="Calibri (Body)"/>
      </rPr>
      <t>2)</t>
    </r>
    <r>
      <rPr>
        <sz val="12"/>
        <color theme="1"/>
        <rFont val="Calibri"/>
        <family val="2"/>
        <scheme val="minor"/>
      </rPr>
      <t xml:space="preserve"> Choose 4 from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</si>
</sst>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355680</xdr:colOff>
      <xdr:row>33</xdr:row>
      <xdr:rowOff>110280</xdr:rowOff>
    </xdr:from>
    <xdr:to>
      <xdr:col>0</xdr:col>
      <xdr:colOff>356040</xdr:colOff>
      <xdr:row>33</xdr:row>
      <xdr:rowOff>110640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222F1BBB-C6F2-B24D-ACEA-747DD5D20AD5}"/>
                </a:ext>
              </a:extLst>
            </xdr14:cNvPr>
            <xdr14:cNvContentPartPr/>
          </xdr14:nvContentPartPr>
          <xdr14:nvPr macro=""/>
          <xdr14:xfrm>
            <a:off x="355680" y="6815880"/>
            <a:ext cx="360" cy="36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222F1BBB-C6F2-B24D-ACEA-747DD5D20AD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47040" y="68072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2-14T16:39:22.65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24575,'0'0'0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55DC6-93EC-8B47-ADF1-32302F735067}">
  <dimension ref="A1:F101"/>
  <sheetViews>
    <sheetView tabSelected="1" topLeftCell="A66" workbookViewId="0">
      <selection activeCell="G81" sqref="G81"/>
    </sheetView>
  </sheetViews>
  <sheetFormatPr baseColWidth="10" defaultRowHeight="16" x14ac:dyDescent="0.2"/>
  <sheetData>
    <row r="1" spans="1:3" x14ac:dyDescent="0.2">
      <c r="A1" s="1" t="s">
        <v>1</v>
      </c>
    </row>
    <row r="3" spans="1:3" x14ac:dyDescent="0.2">
      <c r="A3" s="1" t="s">
        <v>2</v>
      </c>
    </row>
    <row r="4" spans="1:3" x14ac:dyDescent="0.2">
      <c r="A4" t="s">
        <v>3</v>
      </c>
      <c r="B4" t="s">
        <v>4</v>
      </c>
      <c r="C4" t="s">
        <v>5</v>
      </c>
    </row>
    <row r="5" spans="1:3" x14ac:dyDescent="0.2">
      <c r="A5">
        <v>1</v>
      </c>
      <c r="B5">
        <v>39</v>
      </c>
      <c r="C5">
        <v>50</v>
      </c>
    </row>
    <row r="6" spans="1:3" x14ac:dyDescent="0.2">
      <c r="A6">
        <v>2</v>
      </c>
      <c r="B6">
        <v>77</v>
      </c>
      <c r="C6">
        <v>96</v>
      </c>
    </row>
    <row r="7" spans="1:3" x14ac:dyDescent="0.2">
      <c r="A7">
        <v>3</v>
      </c>
      <c r="B7">
        <v>75</v>
      </c>
      <c r="C7">
        <v>91</v>
      </c>
    </row>
    <row r="8" spans="1:3" x14ac:dyDescent="0.2">
      <c r="A8">
        <v>4</v>
      </c>
      <c r="B8">
        <v>34</v>
      </c>
      <c r="C8">
        <v>44</v>
      </c>
    </row>
    <row r="9" spans="1:3" x14ac:dyDescent="0.2">
      <c r="A9">
        <v>5</v>
      </c>
      <c r="B9">
        <v>28</v>
      </c>
      <c r="C9">
        <v>35</v>
      </c>
    </row>
    <row r="10" spans="1:3" x14ac:dyDescent="0.2">
      <c r="A10">
        <v>6</v>
      </c>
      <c r="B10">
        <v>62</v>
      </c>
      <c r="C10">
        <v>71</v>
      </c>
    </row>
    <row r="11" spans="1:3" x14ac:dyDescent="0.2">
      <c r="A11">
        <v>7</v>
      </c>
      <c r="B11">
        <v>51</v>
      </c>
      <c r="C11">
        <v>59</v>
      </c>
    </row>
    <row r="12" spans="1:3" x14ac:dyDescent="0.2">
      <c r="A12">
        <v>8</v>
      </c>
      <c r="B12">
        <v>72</v>
      </c>
      <c r="C12">
        <v>87</v>
      </c>
    </row>
    <row r="13" spans="1:3" x14ac:dyDescent="0.2">
      <c r="A13">
        <v>9</v>
      </c>
      <c r="B13">
        <v>65</v>
      </c>
      <c r="C13">
        <v>77</v>
      </c>
    </row>
    <row r="14" spans="1:3" x14ac:dyDescent="0.2">
      <c r="A14">
        <v>10</v>
      </c>
      <c r="B14">
        <v>33</v>
      </c>
      <c r="C14">
        <v>40</v>
      </c>
    </row>
    <row r="17" spans="1:6" x14ac:dyDescent="0.2">
      <c r="A17" t="s">
        <v>6</v>
      </c>
    </row>
    <row r="18" spans="1:6" x14ac:dyDescent="0.2">
      <c r="A18" t="s">
        <v>7</v>
      </c>
      <c r="B18" t="s">
        <v>8</v>
      </c>
      <c r="C18">
        <f>SQRT(0.9894)</f>
        <v>0.99468588006465641</v>
      </c>
    </row>
    <row r="19" spans="1:6" x14ac:dyDescent="0.2">
      <c r="C19">
        <f>CORREL(B5:B14,C5:C14)</f>
        <v>0.99467097914111502</v>
      </c>
      <c r="D19" t="s">
        <v>9</v>
      </c>
    </row>
    <row r="21" spans="1:6" x14ac:dyDescent="0.2">
      <c r="A21" s="1" t="s">
        <v>10</v>
      </c>
    </row>
    <row r="22" spans="1:6" x14ac:dyDescent="0.2">
      <c r="A22" t="s">
        <v>11</v>
      </c>
    </row>
    <row r="23" spans="1:6" x14ac:dyDescent="0.2">
      <c r="A23" t="s">
        <v>12</v>
      </c>
      <c r="D23" t="s">
        <v>13</v>
      </c>
    </row>
    <row r="24" spans="1:6" x14ac:dyDescent="0.2">
      <c r="A24" t="s">
        <v>14</v>
      </c>
      <c r="D24" t="s">
        <v>15</v>
      </c>
    </row>
    <row r="25" spans="1:6" x14ac:dyDescent="0.2">
      <c r="A25" t="s">
        <v>16</v>
      </c>
      <c r="B25">
        <v>200</v>
      </c>
      <c r="D25" s="1">
        <f>(B26-235)/(B27/SQRT(B25))</f>
        <v>1.7213577966832405</v>
      </c>
      <c r="E25" s="1" t="s">
        <v>17</v>
      </c>
      <c r="F25" s="1"/>
    </row>
    <row r="26" spans="1:6" x14ac:dyDescent="0.2">
      <c r="A26" t="s">
        <v>18</v>
      </c>
      <c r="B26">
        <v>240.1</v>
      </c>
      <c r="D26" t="s">
        <v>19</v>
      </c>
    </row>
    <row r="27" spans="1:6" x14ac:dyDescent="0.2">
      <c r="A27" t="s">
        <v>20</v>
      </c>
      <c r="B27">
        <v>41.9</v>
      </c>
      <c r="E27" s="1">
        <f>1-_xlfn.NORM.S.DIST(D25,TRUE)</f>
        <v>4.2592958780276358E-2</v>
      </c>
      <c r="F27" s="1" t="s">
        <v>21</v>
      </c>
    </row>
    <row r="28" spans="1:6" x14ac:dyDescent="0.2">
      <c r="D28" t="s">
        <v>22</v>
      </c>
    </row>
    <row r="29" spans="1:6" x14ac:dyDescent="0.2">
      <c r="D29" t="s">
        <v>23</v>
      </c>
    </row>
    <row r="30" spans="1:6" x14ac:dyDescent="0.2">
      <c r="D30" t="s">
        <v>24</v>
      </c>
    </row>
    <row r="31" spans="1:6" x14ac:dyDescent="0.2">
      <c r="D31" t="s">
        <v>25</v>
      </c>
    </row>
    <row r="32" spans="1:6" x14ac:dyDescent="0.2">
      <c r="D32" t="s">
        <v>26</v>
      </c>
    </row>
    <row r="34" spans="1:6" x14ac:dyDescent="0.2">
      <c r="A34" s="1" t="s">
        <v>27</v>
      </c>
    </row>
    <row r="35" spans="1:6" x14ac:dyDescent="0.2">
      <c r="A35" t="s">
        <v>28</v>
      </c>
    </row>
    <row r="36" spans="1:6" x14ac:dyDescent="0.2">
      <c r="A36" t="s">
        <v>29</v>
      </c>
    </row>
    <row r="38" spans="1:6" x14ac:dyDescent="0.2">
      <c r="A38" t="s">
        <v>30</v>
      </c>
    </row>
    <row r="39" spans="1:6" x14ac:dyDescent="0.2">
      <c r="A39" t="s">
        <v>31</v>
      </c>
      <c r="B39">
        <v>67.3</v>
      </c>
      <c r="C39" t="s">
        <v>32</v>
      </c>
    </row>
    <row r="40" spans="1:6" x14ac:dyDescent="0.2">
      <c r="A40" t="s">
        <v>33</v>
      </c>
      <c r="B40">
        <v>43.3</v>
      </c>
      <c r="C40" t="s">
        <v>34</v>
      </c>
    </row>
    <row r="42" spans="1:6" x14ac:dyDescent="0.2">
      <c r="A42" s="1" t="s">
        <v>35</v>
      </c>
    </row>
    <row r="43" spans="1:6" x14ac:dyDescent="0.2">
      <c r="A43" t="s">
        <v>36</v>
      </c>
    </row>
    <row r="44" spans="1:6" x14ac:dyDescent="0.2">
      <c r="A44" t="s">
        <v>37</v>
      </c>
    </row>
    <row r="45" spans="1:6" x14ac:dyDescent="0.2">
      <c r="A45" t="s">
        <v>38</v>
      </c>
      <c r="D45" s="2" t="s">
        <v>39</v>
      </c>
      <c r="E45" s="2" t="s">
        <v>40</v>
      </c>
    </row>
    <row r="46" spans="1:6" x14ac:dyDescent="0.2">
      <c r="A46" t="s">
        <v>41</v>
      </c>
      <c r="B46" s="3">
        <f>SUM(E58:E61)</f>
        <v>0.90915176011540044</v>
      </c>
      <c r="D46" s="2">
        <v>0</v>
      </c>
      <c r="E46" s="2">
        <f>_xlfn.BINOM.DIST(D46,15,0.8822,FALSE)</f>
        <v>1.1672915905330746E-14</v>
      </c>
      <c r="F46" t="s">
        <v>42</v>
      </c>
    </row>
    <row r="47" spans="1:6" x14ac:dyDescent="0.2">
      <c r="B47" t="s">
        <v>43</v>
      </c>
      <c r="D47" s="2">
        <v>1</v>
      </c>
      <c r="E47" s="2">
        <f t="shared" ref="E47:E61" si="0">_xlfn.BINOM.DIST(D47,15,0.8822,FALSE)</f>
        <v>1.3112707654944184E-12</v>
      </c>
    </row>
    <row r="48" spans="1:6" x14ac:dyDescent="0.2">
      <c r="D48" s="2">
        <v>2</v>
      </c>
      <c r="E48" s="2">
        <f t="shared" si="0"/>
        <v>6.8740420078388957E-11</v>
      </c>
    </row>
    <row r="49" spans="1:5" x14ac:dyDescent="0.2">
      <c r="A49" t="s">
        <v>44</v>
      </c>
      <c r="D49" s="2">
        <v>3</v>
      </c>
      <c r="E49" s="2">
        <f t="shared" si="0"/>
        <v>2.2307764055206933E-9</v>
      </c>
    </row>
    <row r="50" spans="1:5" x14ac:dyDescent="0.2">
      <c r="B50" s="3">
        <f>1-_xlfn.BINOM.DIST(11,15,0.8822,TRUE)</f>
        <v>0.90915176011540033</v>
      </c>
      <c r="D50" s="2">
        <v>4</v>
      </c>
      <c r="E50" s="2">
        <f t="shared" si="0"/>
        <v>5.0118614896868173E-8</v>
      </c>
    </row>
    <row r="51" spans="1:5" x14ac:dyDescent="0.2">
      <c r="A51" t="s">
        <v>45</v>
      </c>
      <c r="D51" s="2">
        <v>5</v>
      </c>
      <c r="E51" s="2">
        <f t="shared" si="0"/>
        <v>8.2574034411237344E-7</v>
      </c>
    </row>
    <row r="52" spans="1:5" x14ac:dyDescent="0.2">
      <c r="D52" s="2">
        <v>6</v>
      </c>
      <c r="E52" s="2">
        <f t="shared" si="0"/>
        <v>1.0306566660666874E-5</v>
      </c>
    </row>
    <row r="53" spans="1:5" x14ac:dyDescent="0.2">
      <c r="A53" t="s">
        <v>46</v>
      </c>
      <c r="D53" s="2">
        <v>7</v>
      </c>
      <c r="E53" s="2">
        <f t="shared" si="0"/>
        <v>9.9238513185014314E-5</v>
      </c>
    </row>
    <row r="54" spans="1:5" x14ac:dyDescent="0.2">
      <c r="A54" t="s">
        <v>47</v>
      </c>
      <c r="B54" s="3">
        <f>15*(0.8822)</f>
        <v>13.233000000000001</v>
      </c>
      <c r="D54" s="2">
        <v>8</v>
      </c>
      <c r="E54" s="2">
        <f t="shared" si="0"/>
        <v>7.4319368702733157E-4</v>
      </c>
    </row>
    <row r="55" spans="1:5" x14ac:dyDescent="0.2">
      <c r="B55" t="s">
        <v>48</v>
      </c>
      <c r="D55" s="2">
        <v>9</v>
      </c>
      <c r="E55" s="2">
        <f t="shared" si="0"/>
        <v>4.3289174635621442E-3</v>
      </c>
    </row>
    <row r="56" spans="1:5" x14ac:dyDescent="0.2">
      <c r="D56" s="2">
        <v>10</v>
      </c>
      <c r="E56" s="2">
        <f t="shared" si="0"/>
        <v>1.9451465125744586E-2</v>
      </c>
    </row>
    <row r="57" spans="1:5" x14ac:dyDescent="0.2">
      <c r="A57" t="s">
        <v>49</v>
      </c>
      <c r="B57">
        <f>15*0.8822*(1-0.8822)</f>
        <v>1.5588474000000003</v>
      </c>
      <c r="D57" s="2">
        <v>11</v>
      </c>
      <c r="E57" s="2">
        <f t="shared" si="0"/>
        <v>6.6214240368621224E-2</v>
      </c>
    </row>
    <row r="58" spans="1:5" x14ac:dyDescent="0.2">
      <c r="B58" t="s">
        <v>50</v>
      </c>
      <c r="D58" s="2">
        <v>12</v>
      </c>
      <c r="E58" s="2">
        <f t="shared" si="0"/>
        <v>0.16529202844707874</v>
      </c>
    </row>
    <row r="59" spans="1:5" x14ac:dyDescent="0.2">
      <c r="B59" s="3">
        <f>SQRT(B57)</f>
        <v>1.2485381051453737</v>
      </c>
      <c r="D59" s="2">
        <v>13</v>
      </c>
      <c r="E59" s="2">
        <f t="shared" si="0"/>
        <v>0.28566140948676932</v>
      </c>
    </row>
    <row r="60" spans="1:5" x14ac:dyDescent="0.2">
      <c r="D60" s="2">
        <v>14</v>
      </c>
      <c r="E60" s="2">
        <f t="shared" si="0"/>
        <v>0.30561544439634714</v>
      </c>
    </row>
    <row r="61" spans="1:5" x14ac:dyDescent="0.2">
      <c r="D61" s="2">
        <v>15</v>
      </c>
      <c r="E61" s="2">
        <f t="shared" si="0"/>
        <v>0.15258287778520513</v>
      </c>
    </row>
    <row r="62" spans="1:5" x14ac:dyDescent="0.2">
      <c r="E62">
        <f>SUM(E46:E61)</f>
        <v>1</v>
      </c>
    </row>
    <row r="63" spans="1:5" x14ac:dyDescent="0.2">
      <c r="A63" s="1" t="s">
        <v>51</v>
      </c>
    </row>
    <row r="64" spans="1:5" x14ac:dyDescent="0.2">
      <c r="A64" t="s">
        <v>52</v>
      </c>
    </row>
    <row r="66" spans="1:3" x14ac:dyDescent="0.2">
      <c r="A66" t="s">
        <v>53</v>
      </c>
    </row>
    <row r="68" spans="1:3" x14ac:dyDescent="0.2">
      <c r="A68" s="2" t="s">
        <v>39</v>
      </c>
      <c r="B68" s="2" t="s">
        <v>40</v>
      </c>
      <c r="C68" s="2" t="s">
        <v>54</v>
      </c>
    </row>
    <row r="69" spans="1:3" x14ac:dyDescent="0.2">
      <c r="A69" s="2">
        <v>350</v>
      </c>
      <c r="B69" s="2">
        <v>0.03</v>
      </c>
      <c r="C69" s="2">
        <f>A69*B69</f>
        <v>10.5</v>
      </c>
    </row>
    <row r="70" spans="1:3" x14ac:dyDescent="0.2">
      <c r="A70" s="2">
        <v>250</v>
      </c>
      <c r="B70" s="2">
        <v>0.06</v>
      </c>
      <c r="C70" s="2">
        <f t="shared" ref="C70:C72" si="1">A70*B70</f>
        <v>15</v>
      </c>
    </row>
    <row r="71" spans="1:3" x14ac:dyDescent="0.2">
      <c r="A71" s="2">
        <v>150</v>
      </c>
      <c r="B71" s="2">
        <v>0.11</v>
      </c>
      <c r="C71" s="2">
        <f t="shared" si="1"/>
        <v>16.5</v>
      </c>
    </row>
    <row r="72" spans="1:3" x14ac:dyDescent="0.2">
      <c r="A72" s="2">
        <v>0</v>
      </c>
      <c r="B72" s="2">
        <f>1-SUM(B69:B71)</f>
        <v>0.8</v>
      </c>
      <c r="C72" s="2">
        <f t="shared" si="1"/>
        <v>0</v>
      </c>
    </row>
    <row r="73" spans="1:3" x14ac:dyDescent="0.2">
      <c r="B73">
        <f>SUM(B69:B72)</f>
        <v>1</v>
      </c>
    </row>
    <row r="74" spans="1:3" x14ac:dyDescent="0.2">
      <c r="B74" s="3" t="s">
        <v>55</v>
      </c>
      <c r="C74" s="4">
        <f>SUM(C69:C72)</f>
        <v>42</v>
      </c>
    </row>
    <row r="76" spans="1:3" x14ac:dyDescent="0.2">
      <c r="A76" s="1" t="s">
        <v>56</v>
      </c>
    </row>
    <row r="77" spans="1:3" x14ac:dyDescent="0.2">
      <c r="A77" t="s">
        <v>57</v>
      </c>
    </row>
    <row r="78" spans="1:3" x14ac:dyDescent="0.2">
      <c r="B78" t="s">
        <v>58</v>
      </c>
      <c r="C78">
        <f>8+8+10</f>
        <v>26</v>
      </c>
    </row>
    <row r="79" spans="1:3" x14ac:dyDescent="0.2">
      <c r="A79" s="1" t="s">
        <v>59</v>
      </c>
    </row>
    <row r="80" spans="1:3" x14ac:dyDescent="0.2">
      <c r="A80" t="s">
        <v>60</v>
      </c>
      <c r="B80">
        <f>COMBIN(8,3)/COMBIN(26,3)</f>
        <v>2.1538461538461538E-2</v>
      </c>
      <c r="C80" t="s">
        <v>61</v>
      </c>
    </row>
    <row r="81" spans="1:3" x14ac:dyDescent="0.2">
      <c r="A81" t="s">
        <v>62</v>
      </c>
      <c r="B81">
        <f>COMBIN(8,2)*COMBIN(18,1)/COMBIN(26,3)</f>
        <v>0.19384615384615383</v>
      </c>
      <c r="C81" t="s">
        <v>63</v>
      </c>
    </row>
    <row r="82" spans="1:3" x14ac:dyDescent="0.2">
      <c r="A82" t="s">
        <v>64</v>
      </c>
      <c r="B82">
        <f>COMBIN(19,3)/COMBIN(26,3)</f>
        <v>0.37269230769230771</v>
      </c>
      <c r="C82" t="s">
        <v>65</v>
      </c>
    </row>
    <row r="84" spans="1:3" x14ac:dyDescent="0.2">
      <c r="A84" t="s">
        <v>81</v>
      </c>
    </row>
    <row r="85" spans="1:3" x14ac:dyDescent="0.2">
      <c r="A85" t="s">
        <v>66</v>
      </c>
    </row>
    <row r="86" spans="1:3" x14ac:dyDescent="0.2">
      <c r="A86" t="s">
        <v>67</v>
      </c>
    </row>
    <row r="87" spans="1:3" x14ac:dyDescent="0.2">
      <c r="A87" t="s">
        <v>68</v>
      </c>
      <c r="B87">
        <f>_xlfn.POISSON.DIST(2,2.7,FALSE)</f>
        <v>0.24496409393638793</v>
      </c>
    </row>
    <row r="88" spans="1:3" x14ac:dyDescent="0.2">
      <c r="B88" t="s">
        <v>69</v>
      </c>
    </row>
    <row r="89" spans="1:3" x14ac:dyDescent="0.2">
      <c r="A89" t="s">
        <v>82</v>
      </c>
    </row>
    <row r="90" spans="1:3" x14ac:dyDescent="0.2">
      <c r="A90" t="s">
        <v>70</v>
      </c>
    </row>
    <row r="91" spans="1:3" x14ac:dyDescent="0.2">
      <c r="A91" t="s">
        <v>71</v>
      </c>
    </row>
    <row r="92" spans="1:3" x14ac:dyDescent="0.2">
      <c r="A92" t="s">
        <v>72</v>
      </c>
      <c r="B92" s="3">
        <f>_xlfn.NORM.DIST(570,620,580,TRUE)</f>
        <v>0.4656509742321091</v>
      </c>
      <c r="C92" t="s">
        <v>73</v>
      </c>
    </row>
    <row r="94" spans="1:3" x14ac:dyDescent="0.2">
      <c r="A94" t="s">
        <v>74</v>
      </c>
    </row>
    <row r="95" spans="1:3" x14ac:dyDescent="0.2">
      <c r="A95" t="s">
        <v>75</v>
      </c>
      <c r="B95" s="3">
        <f>_xlfn.NORM.DIST(570,620,580/10,TRUE)</f>
        <v>0.19432478402915754</v>
      </c>
      <c r="C95" t="s">
        <v>76</v>
      </c>
    </row>
    <row r="97" spans="1:3" x14ac:dyDescent="0.2">
      <c r="A97" t="s">
        <v>77</v>
      </c>
    </row>
    <row r="98" spans="1:3" x14ac:dyDescent="0.2">
      <c r="A98" t="s">
        <v>75</v>
      </c>
      <c r="B98">
        <f>_xlfn.NORM.DIST(570,620,580/SQRT(400),TRUE)</f>
        <v>4.2341472978789194E-2</v>
      </c>
      <c r="C98" t="s">
        <v>78</v>
      </c>
    </row>
    <row r="99" spans="1:3" x14ac:dyDescent="0.2">
      <c r="B99" t="s">
        <v>79</v>
      </c>
      <c r="C99" s="3" t="s">
        <v>80</v>
      </c>
    </row>
    <row r="100" spans="1:3" x14ac:dyDescent="0.2">
      <c r="A100" t="s">
        <v>83</v>
      </c>
    </row>
    <row r="101" spans="1:3" x14ac:dyDescent="0.2">
      <c r="A101">
        <f>COMBIN(12,4)</f>
        <v>495</v>
      </c>
      <c r="B10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Marianna.Bonanome90</dc:creator>
  <cp:lastModifiedBy>Marianna.Bonanome90</cp:lastModifiedBy>
  <dcterms:created xsi:type="dcterms:W3CDTF">2021-12-14T16:38:56Z</dcterms:created>
  <dcterms:modified xsi:type="dcterms:W3CDTF">2021-12-14T16:40:37Z</dcterms:modified>
</cp:coreProperties>
</file>