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Removable Disk\MAT 1372 Lessons\Excel\"/>
    </mc:Choice>
  </mc:AlternateContent>
  <bookViews>
    <workbookView xWindow="0" yWindow="60" windowWidth="15480" windowHeight="11640" tabRatio="644"/>
  </bookViews>
  <sheets>
    <sheet name="Hypothesis Testing" sheetId="2" r:id="rId1"/>
    <sheet name="The test" sheetId="5" r:id="rId2"/>
    <sheet name="p-value" sheetId="6" r:id="rId3"/>
    <sheet name="One-Sided Test" sheetId="7" r:id="rId4"/>
    <sheet name="Example1" sheetId="3" r:id="rId5"/>
    <sheet name="Examples2" sheetId="8" r:id="rId6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" i="8" l="1"/>
  <c r="B12" i="8"/>
  <c r="G82" i="7"/>
  <c r="H14" i="3"/>
  <c r="B77" i="5"/>
  <c r="E31" i="8"/>
  <c r="D26" i="6"/>
  <c r="G50" i="6"/>
  <c r="D27" i="8"/>
  <c r="G10" i="3"/>
  <c r="E13" i="3"/>
  <c r="C13" i="3"/>
  <c r="H81" i="7"/>
  <c r="D48" i="6"/>
  <c r="B43" i="6"/>
  <c r="D74" i="5"/>
  <c r="C63" i="5"/>
</calcChain>
</file>

<file path=xl/sharedStrings.xml><?xml version="1.0" encoding="utf-8"?>
<sst xmlns="http://schemas.openxmlformats.org/spreadsheetml/2006/main" count="184" uniqueCount="181">
  <si>
    <t>Example:</t>
  </si>
  <si>
    <t>Example</t>
  </si>
  <si>
    <t>It is often stated in terms of a population parameter.</t>
  </si>
  <si>
    <r>
      <t xml:space="preserve">A </t>
    </r>
    <r>
      <rPr>
        <b/>
        <sz val="12"/>
        <color theme="1"/>
        <rFont val="Calibri"/>
        <family val="2"/>
        <scheme val="minor"/>
      </rPr>
      <t>statistical hypothesis</t>
    </r>
    <r>
      <rPr>
        <sz val="12"/>
        <color theme="1"/>
        <rFont val="Calibri"/>
        <family val="2"/>
        <scheme val="minor"/>
      </rPr>
      <t xml:space="preserve"> is a statement about the nature of a population.</t>
    </r>
  </si>
  <si>
    <t>if it appears to be inconsistent with the sample data and will not be rejected</t>
  </si>
  <si>
    <t>otherwise.</t>
  </si>
  <si>
    <r>
      <t xml:space="preserve">The </t>
    </r>
    <r>
      <rPr>
        <b/>
        <sz val="12"/>
        <color theme="1"/>
        <rFont val="Calibri"/>
        <family val="2"/>
        <scheme val="minor"/>
      </rPr>
      <t>null hypothesis</t>
    </r>
    <r>
      <rPr>
        <sz val="12"/>
        <color theme="1"/>
        <rFont val="Calibri"/>
        <family val="2"/>
        <scheme val="minor"/>
      </rPr>
      <t>, denoted by H0, is a statement about a population parameter.</t>
    </r>
  </si>
  <si>
    <r>
      <t>The</t>
    </r>
    <r>
      <rPr>
        <b/>
        <sz val="12"/>
        <color theme="1"/>
        <rFont val="Calibri"/>
        <family val="2"/>
        <scheme val="minor"/>
      </rPr>
      <t xml:space="preserve"> alternative hypothesis</t>
    </r>
    <r>
      <rPr>
        <sz val="12"/>
        <color theme="1"/>
        <rFont val="Calibri"/>
        <family val="2"/>
        <scheme val="minor"/>
      </rPr>
      <t xml:space="preserve"> is denoted by H1. The null hypothesis will be rejected</t>
    </r>
  </si>
  <si>
    <t>Depending on the value of this test statistic, the null hypothesis will be rejected or not.</t>
  </si>
  <si>
    <r>
      <t xml:space="preserve">A </t>
    </r>
    <r>
      <rPr>
        <b/>
        <sz val="12"/>
        <color theme="1"/>
        <rFont val="Calibri"/>
        <family val="2"/>
        <scheme val="minor"/>
      </rPr>
      <t>test statistic</t>
    </r>
    <r>
      <rPr>
        <sz val="12"/>
        <color theme="1"/>
        <rFont val="Calibri"/>
        <family val="2"/>
        <scheme val="minor"/>
      </rPr>
      <t xml:space="preserve"> is a statistic whose value is determined from the sample data.</t>
    </r>
  </si>
  <si>
    <t>of the test statistic for which the null hypothesis is rejected.</t>
  </si>
  <si>
    <r>
      <t xml:space="preserve">The critical region, also called the </t>
    </r>
    <r>
      <rPr>
        <b/>
        <sz val="12"/>
        <color theme="1"/>
        <rFont val="Calibri"/>
        <family val="2"/>
        <scheme val="minor"/>
      </rPr>
      <t>rejection region</t>
    </r>
    <r>
      <rPr>
        <sz val="12"/>
        <color theme="1"/>
        <rFont val="Calibri"/>
        <family val="2"/>
        <scheme val="minor"/>
      </rPr>
      <t>, is that set of values</t>
    </r>
  </si>
  <si>
    <t xml:space="preserve">(i.e., Rejection region is the range of values such that if the test statistic falls into </t>
  </si>
  <si>
    <t>that range, we decide to reject the null hypothesis H0 in favor of the alternative hypothesis H1.)</t>
  </si>
  <si>
    <t>Note:</t>
  </si>
  <si>
    <t>The rejection of the null hypothesis H0 is a strong statement that H0 does not</t>
  </si>
  <si>
    <t>appear to be consistent with the observed data. The result that H0 is not rejected</t>
  </si>
  <si>
    <t>is a weak statement that should be interpreted to mean that H0 is consistent with</t>
  </si>
  <si>
    <t>the data.</t>
  </si>
  <si>
    <t>Note 1:</t>
  </si>
  <si>
    <t>Note 2:</t>
  </si>
  <si>
    <t>not reject H0 when H0 is false.</t>
  </si>
  <si>
    <t>In any procedure for testing a given null hypothesis, two different types of</t>
  </si>
  <si>
    <r>
      <t>errors can result. The first, called a</t>
    </r>
    <r>
      <rPr>
        <b/>
        <sz val="12"/>
        <color theme="1"/>
        <rFont val="Calibri"/>
        <family val="2"/>
        <scheme val="minor"/>
      </rPr>
      <t xml:space="preserve"> type I error</t>
    </r>
    <r>
      <rPr>
        <sz val="12"/>
        <color theme="1"/>
        <rFont val="Calibri"/>
        <family val="2"/>
        <scheme val="minor"/>
      </rPr>
      <t>, is said to result if the test rejects H0</t>
    </r>
  </si>
  <si>
    <r>
      <t xml:space="preserve">when H0 is true. The second, called a </t>
    </r>
    <r>
      <rPr>
        <b/>
        <sz val="12"/>
        <color theme="1"/>
        <rFont val="Calibri"/>
        <family val="2"/>
        <scheme val="minor"/>
      </rPr>
      <t>type II error</t>
    </r>
    <r>
      <rPr>
        <sz val="12"/>
        <color theme="1"/>
        <rFont val="Calibri"/>
        <family val="2"/>
        <scheme val="minor"/>
      </rPr>
      <t>, is said to occur if the test does</t>
    </r>
  </si>
  <si>
    <t>Note 3.</t>
  </si>
  <si>
    <t>If you are trying to establish a certain hypothesis, then that hypothesis should be</t>
  </si>
  <si>
    <t>designated as the alternative hypothesis. Similarly, if you are trying to discredit a</t>
  </si>
  <si>
    <t>9.2 &amp; 9.3 Hypothesis Testing with Known Standard Deviation</t>
  </si>
  <si>
    <t>How do we test H0?</t>
  </si>
  <si>
    <t>Suppose that X1, . . . , Xn are a sample from a normal distribution having an</t>
  </si>
  <si>
    <t>unknown mean μ and a known variance σ2, and suppose we want to test the null</t>
  </si>
  <si>
    <t>hypothesis that the mean μ is equal to some specified value against the alternative</t>
  </si>
  <si>
    <t>that it is not. That is, we want to test</t>
  </si>
  <si>
    <t>against the alternative hypothesis</t>
  </si>
  <si>
    <t>for a specified value μ0.</t>
  </si>
  <si>
    <t>For what value of c we have</t>
  </si>
  <si>
    <t>Question:</t>
  </si>
  <si>
    <t xml:space="preserve">Since we have the following normalization </t>
  </si>
  <si>
    <t>The interval in the above question becomes</t>
  </si>
  <si>
    <t>which is in probability statement:</t>
  </si>
  <si>
    <t xml:space="preserve">Due to a property of an absolute value, we must have </t>
  </si>
  <si>
    <t xml:space="preserve">which is </t>
  </si>
  <si>
    <t xml:space="preserve">Since </t>
  </si>
  <si>
    <t>the value of c is</t>
  </si>
  <si>
    <t>The number of sample data 106 of body temperature have mean 98.20 F.</t>
  </si>
  <si>
    <t xml:space="preserve">Assume that the population SD is 0.62 F. Use a 0.05 significance level to </t>
  </si>
  <si>
    <t>test the common belief that the mean body temperature of healty adults is 98.6 F.</t>
  </si>
  <si>
    <t>p-value</t>
  </si>
  <si>
    <t>H0 will be rejected if the p value is less than or equal to the significance level α</t>
  </si>
  <si>
    <t>p value gives the critical significance level, in the sense that</t>
  </si>
  <si>
    <t>The p value is the smallest significance level at which the data lead to rejection</t>
  </si>
  <si>
    <t>of the null hypothesis.</t>
  </si>
  <si>
    <t>and will not be rejected otherwise.</t>
  </si>
  <si>
    <t>A small p value (say, 0.05 or less) is a</t>
  </si>
  <si>
    <t>strong indicator that the null hypothesis is not true. The smaller the p value, the</t>
  </si>
  <si>
    <t>greater the evidence for the falsity of H0.</t>
  </si>
  <si>
    <t>used to determine the p value. This value is often either so large that it is clear that</t>
  </si>
  <si>
    <t>the null hypothesis should not be rejected or so small that it is clear that the null</t>
  </si>
  <si>
    <t>hypothesis should be rejected.</t>
  </si>
  <si>
    <t>The significance level is often not set in advance; rather, the data are</t>
  </si>
  <si>
    <t>When a certain production process is operating properly, it produces</t>
  </si>
  <si>
    <t>items that each have a measurable characteristic with mean 122 and</t>
  </si>
  <si>
    <t>standard deviation 9. However, occasionally the process goes out of</t>
  </si>
  <si>
    <t>control, and this results in a change in the mean of the items produced.</t>
  </si>
  <si>
    <t>Test the hypothesis that the process is presently in control if a random</t>
  </si>
  <si>
    <t>sample of 10 recently produced items had the following values:</t>
  </si>
  <si>
    <t>Specify the null and alternative hypotheses, and find the p value.</t>
  </si>
  <si>
    <t>p-value = 2P(Z&gt;|z|)</t>
  </si>
  <si>
    <t>One-Sided Test</t>
  </si>
  <si>
    <t>the mean is less than or equal to some specified value μ0 versus the alternative</t>
  </si>
  <si>
    <t>that it is greater than that value. That is, we are often interested in testing</t>
  </si>
  <si>
    <t>In this case, the hypothesis we are interested in testing is that</t>
  </si>
  <si>
    <t>against the alternative</t>
  </si>
  <si>
    <t>we would want to reject H0 only when the sample mean X^bar is much larger</t>
  </si>
  <si>
    <t>than μ0 (and no longer when it is much smaller), i.e., ONE-SIDED.</t>
  </si>
  <si>
    <t>The null hypothesis is then rejected at any significance level greater than or equal</t>
  </si>
  <si>
    <t>to the p value.</t>
  </si>
  <si>
    <t xml:space="preserve">In the case of </t>
  </si>
  <si>
    <t>the rejection region will be on the left and all  calculations are same as above.</t>
  </si>
  <si>
    <t>SUMMARY</t>
  </si>
  <si>
    <t xml:space="preserve">The manager of a department store is thinking about establishing a new billing system for the </t>
  </si>
  <si>
    <t>store's credit customers. He determines that the new system will be cost effective</t>
  </si>
  <si>
    <t xml:space="preserve"> if the mean monthly account is more than $170. A random sample of 400 monthly accounts</t>
  </si>
  <si>
    <t xml:space="preserve"> is drawn for which the sample mean is $178. The manager knows that the accounts are</t>
  </si>
  <si>
    <t xml:space="preserve"> approximately normally distributed with a SD of $65. </t>
  </si>
  <si>
    <t>Can he conclude from this that the new system will be cost efective?</t>
  </si>
  <si>
    <t>A manufacturer of lightbulbs advertises that, on average, its long-life bulb</t>
  </si>
  <si>
    <r>
      <t xml:space="preserve"> will last more than 5000 hours.</t>
    </r>
    <r>
      <rPr>
        <sz val="12"/>
        <color theme="1"/>
        <rFont val="Calibri"/>
        <family val="2"/>
        <scheme val="minor"/>
      </rPr>
      <t xml:space="preserve"> To test the claim, a statiscian took a random </t>
    </r>
  </si>
  <si>
    <t xml:space="preserve">sample of 100 bulbs and measured the amount of time until each bulb </t>
  </si>
  <si>
    <t>burned out. The data are stored below:</t>
  </si>
  <si>
    <t>of 400 hours, can we conclude at the 5% significance level that the claim is true?</t>
  </si>
  <si>
    <r>
      <rPr>
        <b/>
        <sz val="12"/>
        <color theme="1"/>
        <rFont val="Calibri"/>
        <family val="2"/>
        <scheme val="minor"/>
      </rPr>
      <t>(a)</t>
    </r>
    <r>
      <rPr>
        <sz val="12"/>
        <color theme="1"/>
        <rFont val="Calibri"/>
        <family val="2"/>
        <scheme val="minor"/>
      </rPr>
      <t xml:space="preserve"> If we assume that the lifetime of this type of bulb has a standard deviation </t>
    </r>
  </si>
  <si>
    <r>
      <rPr>
        <b/>
        <sz val="11"/>
        <color theme="1"/>
        <rFont val="Calibri"/>
        <scheme val="minor"/>
      </rPr>
      <t>(b)</t>
    </r>
    <r>
      <rPr>
        <sz val="11"/>
        <color theme="1"/>
        <rFont val="Calibri"/>
        <family val="2"/>
        <scheme val="minor"/>
      </rPr>
      <t xml:space="preserve"> What is the p-value of the test?</t>
    </r>
  </si>
  <si>
    <t>Bulbs</t>
  </si>
  <si>
    <r>
      <t>hypothesis, that hypothesis should be designated the null hypothesis</t>
    </r>
    <r>
      <rPr>
        <sz val="12"/>
        <color theme="1"/>
        <rFont val="Calibri"/>
        <family val="2"/>
        <scheme val="minor"/>
      </rPr>
      <t xml:space="preserve"> (Ross)</t>
    </r>
    <r>
      <rPr>
        <sz val="12"/>
        <color theme="1"/>
        <rFont val="Calibri"/>
        <family val="2"/>
        <scheme val="minor"/>
      </rPr>
      <t>.</t>
    </r>
  </si>
  <si>
    <t>The testing procedure assumes that the null hypothesis is true (Keller).</t>
  </si>
  <si>
    <t>H1: research hypothesis</t>
  </si>
  <si>
    <t>H0: null hypothesis</t>
  </si>
  <si>
    <t>The mean water temperature downstream from a</t>
  </si>
  <si>
    <t>power plant cooling tower discharge pipe should be no more</t>
  </si>
  <si>
    <t>than 100°F. Past experience has indicated that the standard</t>
  </si>
  <si>
    <t>deviation of temperature is 2°F. The water temperature is</t>
  </si>
  <si>
    <t>measured on nine randomly chosen days, and the average</t>
  </si>
  <si>
    <t>temperature is found to be 98°F.</t>
  </si>
  <si>
    <t>Should the water temperature be judged acceptable with significance level of 0.05?</t>
  </si>
  <si>
    <t>The strength of steel wire made by an existing process is normally distributed with a</t>
  </si>
  <si>
    <t>mean of 1250 and a standard deviation of 150. A batch of wire is made by a new</t>
  </si>
  <si>
    <t>process, and a random sample consisting of 25 measurements gives an average</t>
  </si>
  <si>
    <t>strength of 1312. Assume that the standard deviation does not</t>
  </si>
  <si>
    <t>change. Is there evidence at the 1% level of significance that</t>
  </si>
  <si>
    <t>the new process gives a larger mean strength than the old?</t>
  </si>
  <si>
    <t>Example1</t>
  </si>
  <si>
    <t>Example2</t>
  </si>
  <si>
    <t>n=106</t>
  </si>
  <si>
    <t>sigma=.62 so var=</t>
  </si>
  <si>
    <t xml:space="preserve">alpha=.05 </t>
  </si>
  <si>
    <t>z_(.025)=</t>
  </si>
  <si>
    <t>To begin, we must compute the value of the statistic:</t>
  </si>
  <si>
    <t>mu=98.6</t>
  </si>
  <si>
    <t>x^bar=98.2</t>
  </si>
  <si>
    <t>Z=ABS(98.2-98.6)/(.62/SQRT(106))=</t>
  </si>
  <si>
    <t>If mu=98.6 represents the mean body temperature of healthy adults, then the null</t>
  </si>
  <si>
    <t>hypothesis we want to test is</t>
  </si>
  <si>
    <t>H1:mu not equal to 98.6.</t>
  </si>
  <si>
    <t>We are interested in testing this at significance level .05</t>
  </si>
  <si>
    <t xml:space="preserve">Since this value is more than </t>
  </si>
  <si>
    <t>the null hypothesis is rejected.</t>
  </si>
  <si>
    <t>p-value=2P(Z&gt;|6.64234202644308|)</t>
  </si>
  <si>
    <t>2P(Z&gt;6.64234202644308)=</t>
  </si>
  <si>
    <t>Thus, H0 would be rejected at all significance levels above 3.08 E-11</t>
  </si>
  <si>
    <t>and would not be rejected for lower significance levels.</t>
  </si>
  <si>
    <t>mu=122 sigma=9</t>
  </si>
  <si>
    <t>x^bar=</t>
  </si>
  <si>
    <t xml:space="preserve">H0: mu=98.6 against the alternative </t>
  </si>
  <si>
    <t xml:space="preserve">Null hypothesis H0: mu=122 against the </t>
  </si>
  <si>
    <t>alternative hypothesis H1: mu not equal to 122</t>
  </si>
  <si>
    <t>Compute the p-value of body temperature problem to test the hypothesis.</t>
  </si>
  <si>
    <t>ABS(124.2-122)/(9/SQRT(10)=</t>
  </si>
  <si>
    <t>not be rejected for lower significance levels.</t>
  </si>
  <si>
    <t xml:space="preserve">Claim mean monthly account is more than $170 </t>
  </si>
  <si>
    <t>Null hypothesis H0: mu&lt;=170 against the alternate hypothesis</t>
  </si>
  <si>
    <t>Ha: mu&gt;170</t>
  </si>
  <si>
    <t>x^bar=178</t>
  </si>
  <si>
    <t>sigma=65</t>
  </si>
  <si>
    <t>n=400</t>
  </si>
  <si>
    <t xml:space="preserve">Test statistic z=X^bar-mu/(sigma/SQRT(n)) = (178-170)/(65/SQRT(400)) = </t>
  </si>
  <si>
    <t>Reject the null hypothesis if the test statistic is bigger or equal z_alpha.</t>
  </si>
  <si>
    <t>(A strong indicator that the null hypothesis is not true.)</t>
  </si>
  <si>
    <t>Let us find the p-value first. To begin get the absolute value of the test statistic z =</t>
  </si>
  <si>
    <t>not be rejected for lower significance levels. Strong indicator that the</t>
  </si>
  <si>
    <t>null hypothesis is true.</t>
  </si>
  <si>
    <t>Claim: average life &gt; 5000</t>
  </si>
  <si>
    <t xml:space="preserve">Null hypothesis H0: mu&lt;= 5000 against the </t>
  </si>
  <si>
    <t>alternate hypothesis Ha: mu&gt;5000</t>
  </si>
  <si>
    <t xml:space="preserve">alpha=.05 z_alpha=z_.05 = </t>
  </si>
  <si>
    <t xml:space="preserve">X^bar = </t>
  </si>
  <si>
    <t>s.d.=</t>
  </si>
  <si>
    <t>Do not reject the null hypothesis</t>
  </si>
  <si>
    <t>Null Hypothesis H0: mu&lt;=1250</t>
  </si>
  <si>
    <t>Alternate hypothesis Ha: mu&gt;1250</t>
  </si>
  <si>
    <t xml:space="preserve">z_alpha = z_.01 = </t>
  </si>
  <si>
    <t>x^bar= 1312</t>
  </si>
  <si>
    <t>s.d. = 150</t>
  </si>
  <si>
    <t>Reject H0 if t.s. is greater than or = 2.326, so in this case</t>
  </si>
  <si>
    <t>we do not reject the H0</t>
  </si>
  <si>
    <t xml:space="preserve">p-value = P(|Z|&gt;=0.773) = 2*P(Z&gt;=0.773) = 2*(NORM.S.DIST(-0.773,true) = </t>
  </si>
  <si>
    <t>Thus, H0 would be rejected at all significance levels above .43952281 and would</t>
  </si>
  <si>
    <t xml:space="preserve">test statistic = (1312-1250)/(150/SQRT(25)) = </t>
  </si>
  <si>
    <t>Strong indicator that null</t>
  </si>
  <si>
    <t>What is the p-value? It is P(Z&gt;t.s.) = 1-NORM.S.DIST(2.464538,true) =</t>
  </si>
  <si>
    <t>hypothesis is false!</t>
  </si>
  <si>
    <t>Test statistict.s.=(5064.96-5000)/(400/SQRT(100))=</t>
  </si>
  <si>
    <t>Reject H0 if t.s.&gt;= z_.05</t>
  </si>
  <si>
    <t>Thus, H0 would be rejected at all significance levels above .006917 and would</t>
  </si>
  <si>
    <t>H0: mu&lt;=100</t>
  </si>
  <si>
    <t>H1:mu&gt;100</t>
  </si>
  <si>
    <t>z_.05=</t>
  </si>
  <si>
    <t>t.s.=</t>
  </si>
  <si>
    <t>do not reject H0</t>
  </si>
  <si>
    <t>claim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</si>
</sst>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Calibri"/>
      <scheme val="minor"/>
    </font>
    <font>
      <sz val="14"/>
      <color theme="1"/>
      <name val="Calibri"/>
      <scheme val="minor"/>
    </font>
    <font>
      <b/>
      <sz val="16"/>
      <color theme="1"/>
      <name val="Calibri"/>
      <scheme val="minor"/>
    </font>
    <font>
      <b/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6" fillId="0" borderId="0" xfId="0" applyFont="1"/>
    <xf numFmtId="0" fontId="9" fillId="0" borderId="0" xfId="0" applyFont="1"/>
    <xf numFmtId="0" fontId="5" fillId="0" borderId="0" xfId="0" applyFont="1"/>
    <xf numFmtId="0" fontId="10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/>
    <xf numFmtId="164" fontId="0" fillId="0" borderId="0" xfId="0" applyNumberFormat="1"/>
    <xf numFmtId="0" fontId="11" fillId="0" borderId="0" xfId="0" applyFont="1"/>
    <xf numFmtId="0" fontId="3" fillId="0" borderId="0" xfId="0" applyFont="1" applyBorder="1"/>
    <xf numFmtId="0" fontId="3" fillId="0" borderId="0" xfId="0" applyFont="1"/>
    <xf numFmtId="0" fontId="12" fillId="0" borderId="0" xfId="0" applyFont="1"/>
    <xf numFmtId="0" fontId="3" fillId="0" borderId="1" xfId="0" applyFont="1" applyBorder="1"/>
    <xf numFmtId="0" fontId="13" fillId="0" borderId="0" xfId="0" applyFont="1"/>
    <xf numFmtId="0" fontId="2" fillId="0" borderId="0" xfId="0" applyFont="1"/>
    <xf numFmtId="0" fontId="1" fillId="0" borderId="0" xfId="0" applyFont="1"/>
    <xf numFmtId="164" fontId="15" fillId="0" borderId="0" xfId="0" applyNumberFormat="1" applyFont="1"/>
    <xf numFmtId="0" fontId="16" fillId="0" borderId="0" xfId="0" applyFont="1"/>
  </cellXfs>
  <cellStyles count="10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7" Type="http://schemas.openxmlformats.org/officeDocument/2006/relationships/image" Target="../media/image18.png"/><Relationship Id="rId2" Type="http://schemas.openxmlformats.org/officeDocument/2006/relationships/image" Target="../media/image13.png"/><Relationship Id="rId1" Type="http://schemas.openxmlformats.org/officeDocument/2006/relationships/image" Target="../media/image12.png"/><Relationship Id="rId6" Type="http://schemas.openxmlformats.org/officeDocument/2006/relationships/image" Target="../media/image17.png"/><Relationship Id="rId5" Type="http://schemas.openxmlformats.org/officeDocument/2006/relationships/image" Target="../media/image16.png"/><Relationship Id="rId4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749300</xdr:colOff>
      <xdr:row>2</xdr:row>
      <xdr:rowOff>0</xdr:rowOff>
    </xdr:from>
    <xdr:to>
      <xdr:col>4</xdr:col>
      <xdr:colOff>254000</xdr:colOff>
      <xdr:row>3</xdr:row>
      <xdr:rowOff>127000</xdr:rowOff>
    </xdr:to>
    <xdr:sp macro="" textlink="">
      <xdr:nvSpPr>
        <xdr:cNvPr id="2060" name="Object 12" hidden="1">
          <a:extLst>
            <a:ext uri="{63B3BB69-23CF-44E3-9099-C40C66FF867C}">
              <a14:compatExt xmlns:a14="http://schemas.microsoft.com/office/drawing/2010/main" spid="_x0000_s206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38100</xdr:rowOff>
    </xdr:from>
    <xdr:to>
      <xdr:col>2</xdr:col>
      <xdr:colOff>177800</xdr:colOff>
      <xdr:row>7</xdr:row>
      <xdr:rowOff>177800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500" y="1219200"/>
          <a:ext cx="1003300" cy="3302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</xdr:row>
      <xdr:rowOff>38100</xdr:rowOff>
    </xdr:from>
    <xdr:to>
      <xdr:col>2</xdr:col>
      <xdr:colOff>152400</xdr:colOff>
      <xdr:row>10</xdr:row>
      <xdr:rowOff>114300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5500" y="1790700"/>
          <a:ext cx="977900" cy="266700"/>
        </a:xfrm>
        <a:prstGeom prst="rect">
          <a:avLst/>
        </a:prstGeom>
      </xdr:spPr>
    </xdr:pic>
    <xdr:clientData/>
  </xdr:twoCellAnchor>
  <xdr:twoCellAnchor editAs="oneCell">
    <xdr:from>
      <xdr:col>0</xdr:col>
      <xdr:colOff>139700</xdr:colOff>
      <xdr:row>15</xdr:row>
      <xdr:rowOff>88900</xdr:rowOff>
    </xdr:from>
    <xdr:to>
      <xdr:col>3</xdr:col>
      <xdr:colOff>485775</xdr:colOff>
      <xdr:row>17</xdr:row>
      <xdr:rowOff>88900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9700" y="2984500"/>
          <a:ext cx="3060700" cy="381000"/>
        </a:xfrm>
        <a:prstGeom prst="rect">
          <a:avLst/>
        </a:prstGeom>
      </xdr:spPr>
    </xdr:pic>
    <xdr:clientData/>
  </xdr:twoCellAnchor>
  <xdr:twoCellAnchor editAs="oneCell">
    <xdr:from>
      <xdr:col>0</xdr:col>
      <xdr:colOff>63500</xdr:colOff>
      <xdr:row>20</xdr:row>
      <xdr:rowOff>38100</xdr:rowOff>
    </xdr:from>
    <xdr:to>
      <xdr:col>2</xdr:col>
      <xdr:colOff>787400</xdr:colOff>
      <xdr:row>23</xdr:row>
      <xdr:rowOff>165100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3500" y="3695700"/>
          <a:ext cx="2476500" cy="698500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26</xdr:row>
      <xdr:rowOff>38100</xdr:rowOff>
    </xdr:from>
    <xdr:to>
      <xdr:col>2</xdr:col>
      <xdr:colOff>317500</xdr:colOff>
      <xdr:row>29</xdr:row>
      <xdr:rowOff>63500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66700" y="4838700"/>
          <a:ext cx="1701800" cy="596900"/>
        </a:xfrm>
        <a:prstGeom prst="rect">
          <a:avLst/>
        </a:prstGeom>
      </xdr:spPr>
    </xdr:pic>
    <xdr:clientData/>
  </xdr:twoCellAnchor>
  <xdr:twoCellAnchor editAs="oneCell">
    <xdr:from>
      <xdr:col>0</xdr:col>
      <xdr:colOff>215900</xdr:colOff>
      <xdr:row>31</xdr:row>
      <xdr:rowOff>50800</xdr:rowOff>
    </xdr:from>
    <xdr:to>
      <xdr:col>2</xdr:col>
      <xdr:colOff>165100</xdr:colOff>
      <xdr:row>33</xdr:row>
      <xdr:rowOff>177800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15900" y="5803900"/>
          <a:ext cx="1600200" cy="508000"/>
        </a:xfrm>
        <a:prstGeom prst="rect">
          <a:avLst/>
        </a:prstGeom>
      </xdr:spPr>
    </xdr:pic>
    <xdr:clientData/>
  </xdr:twoCellAnchor>
  <xdr:twoCellAnchor editAs="oneCell">
    <xdr:from>
      <xdr:col>0</xdr:col>
      <xdr:colOff>165100</xdr:colOff>
      <xdr:row>36</xdr:row>
      <xdr:rowOff>50800</xdr:rowOff>
    </xdr:from>
    <xdr:to>
      <xdr:col>2</xdr:col>
      <xdr:colOff>177800</xdr:colOff>
      <xdr:row>39</xdr:row>
      <xdr:rowOff>50800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5100" y="6756400"/>
          <a:ext cx="16637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165100</xdr:colOff>
      <xdr:row>41</xdr:row>
      <xdr:rowOff>76200</xdr:rowOff>
    </xdr:from>
    <xdr:to>
      <xdr:col>2</xdr:col>
      <xdr:colOff>165100</xdr:colOff>
      <xdr:row>44</xdr:row>
      <xdr:rowOff>50800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65100" y="7734300"/>
          <a:ext cx="1651000" cy="546100"/>
        </a:xfrm>
        <a:prstGeom prst="rect">
          <a:avLst/>
        </a:prstGeom>
      </xdr:spPr>
    </xdr:pic>
    <xdr:clientData/>
  </xdr:twoCellAnchor>
  <xdr:twoCellAnchor editAs="oneCell">
    <xdr:from>
      <xdr:col>0</xdr:col>
      <xdr:colOff>88900</xdr:colOff>
      <xdr:row>46</xdr:row>
      <xdr:rowOff>12700</xdr:rowOff>
    </xdr:from>
    <xdr:to>
      <xdr:col>2</xdr:col>
      <xdr:colOff>0</xdr:colOff>
      <xdr:row>48</xdr:row>
      <xdr:rowOff>114300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88900" y="8623300"/>
          <a:ext cx="1562100" cy="4826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127000</xdr:colOff>
      <xdr:row>50</xdr:row>
      <xdr:rowOff>88900</xdr:rowOff>
    </xdr:from>
    <xdr:to>
      <xdr:col>1</xdr:col>
      <xdr:colOff>431800</xdr:colOff>
      <xdr:row>53</xdr:row>
      <xdr:rowOff>63500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27000" y="9652000"/>
          <a:ext cx="1130300" cy="546100"/>
        </a:xfrm>
        <a:prstGeom prst="rect">
          <a:avLst/>
        </a:prstGeom>
      </xdr:spPr>
    </xdr:pic>
    <xdr:clientData/>
  </xdr:twoCellAnchor>
  <xdr:twoCellAnchor editAs="oneCell">
    <xdr:from>
      <xdr:col>3</xdr:col>
      <xdr:colOff>787400</xdr:colOff>
      <xdr:row>18</xdr:row>
      <xdr:rowOff>38100</xdr:rowOff>
    </xdr:from>
    <xdr:to>
      <xdr:col>10</xdr:col>
      <xdr:colOff>63500</xdr:colOff>
      <xdr:row>33</xdr:row>
      <xdr:rowOff>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3263900" y="3505200"/>
          <a:ext cx="5372100" cy="2819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5</xdr:row>
      <xdr:rowOff>114300</xdr:rowOff>
    </xdr:from>
    <xdr:to>
      <xdr:col>1</xdr:col>
      <xdr:colOff>495300</xdr:colOff>
      <xdr:row>7</xdr:row>
      <xdr:rowOff>50800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0" y="1130300"/>
          <a:ext cx="1066800" cy="317500"/>
        </a:xfrm>
        <a:prstGeom prst="rect">
          <a:avLst/>
        </a:prstGeom>
      </xdr:spPr>
    </xdr:pic>
    <xdr:clientData/>
  </xdr:twoCellAnchor>
  <xdr:twoCellAnchor editAs="oneCell">
    <xdr:from>
      <xdr:col>0</xdr:col>
      <xdr:colOff>215900</xdr:colOff>
      <xdr:row>9</xdr:row>
      <xdr:rowOff>63500</xdr:rowOff>
    </xdr:from>
    <xdr:to>
      <xdr:col>1</xdr:col>
      <xdr:colOff>482600</xdr:colOff>
      <xdr:row>11</xdr:row>
      <xdr:rowOff>76200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5900" y="1841500"/>
          <a:ext cx="1092200" cy="393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127000</xdr:colOff>
      <xdr:row>15</xdr:row>
      <xdr:rowOff>0</xdr:rowOff>
    </xdr:from>
    <xdr:to>
      <xdr:col>6</xdr:col>
      <xdr:colOff>584200</xdr:colOff>
      <xdr:row>29</xdr:row>
      <xdr:rowOff>63500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7000" y="2921000"/>
          <a:ext cx="5410200" cy="27305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32</xdr:row>
      <xdr:rowOff>127000</xdr:rowOff>
    </xdr:from>
    <xdr:to>
      <xdr:col>3</xdr:col>
      <xdr:colOff>119098</xdr:colOff>
      <xdr:row>36</xdr:row>
      <xdr:rowOff>76200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5500" y="6286500"/>
          <a:ext cx="1770098" cy="711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1</xdr:col>
      <xdr:colOff>101600</xdr:colOff>
      <xdr:row>42</xdr:row>
      <xdr:rowOff>63500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874000"/>
          <a:ext cx="927100" cy="25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</xdr:row>
      <xdr:rowOff>76200</xdr:rowOff>
    </xdr:from>
    <xdr:to>
      <xdr:col>1</xdr:col>
      <xdr:colOff>88900</xdr:colOff>
      <xdr:row>43</xdr:row>
      <xdr:rowOff>139700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8140700"/>
          <a:ext cx="914400" cy="25400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47</xdr:row>
      <xdr:rowOff>63500</xdr:rowOff>
    </xdr:from>
    <xdr:to>
      <xdr:col>7</xdr:col>
      <xdr:colOff>0</xdr:colOff>
      <xdr:row>63</xdr:row>
      <xdr:rowOff>88900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4300" y="9080500"/>
          <a:ext cx="5600700" cy="307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abSelected="1" workbookViewId="0">
      <selection activeCell="A2" sqref="A2"/>
    </sheetView>
  </sheetViews>
  <sheetFormatPr defaultColWidth="11.42578125" defaultRowHeight="15.75" x14ac:dyDescent="0.25"/>
  <cols>
    <col min="1" max="1" width="9.140625" style="12" customWidth="1"/>
    <col min="2" max="2" width="8" style="12" customWidth="1"/>
    <col min="3" max="3" width="9.140625" style="12" customWidth="1"/>
    <col min="4" max="4" width="9.85546875" style="12" customWidth="1"/>
    <col min="5" max="5" width="9.42578125" style="12" customWidth="1"/>
    <col min="6" max="6" width="10.42578125" style="12" customWidth="1"/>
    <col min="7" max="7" width="10.140625" style="12" customWidth="1"/>
    <col min="8" max="8" width="9.85546875" style="12" customWidth="1"/>
    <col min="9" max="16384" width="11.42578125" style="12"/>
  </cols>
  <sheetData>
    <row r="1" spans="1:3" ht="26.25" x14ac:dyDescent="0.4">
      <c r="A1" s="1" t="s">
        <v>28</v>
      </c>
      <c r="B1" s="11"/>
      <c r="C1" s="11"/>
    </row>
    <row r="2" spans="1:3" x14ac:dyDescent="0.25">
      <c r="A2" s="11"/>
      <c r="B2" s="11"/>
      <c r="C2" s="11"/>
    </row>
    <row r="3" spans="1:3" x14ac:dyDescent="0.25">
      <c r="A3" s="12" t="s">
        <v>3</v>
      </c>
    </row>
    <row r="4" spans="1:3" x14ac:dyDescent="0.25">
      <c r="A4" s="12" t="s">
        <v>2</v>
      </c>
    </row>
    <row r="6" spans="1:3" x14ac:dyDescent="0.25">
      <c r="A6" s="12" t="s">
        <v>6</v>
      </c>
    </row>
    <row r="7" spans="1:3" x14ac:dyDescent="0.25">
      <c r="A7" s="12" t="s">
        <v>7</v>
      </c>
    </row>
    <row r="8" spans="1:3" x14ac:dyDescent="0.25">
      <c r="A8" s="12" t="s">
        <v>4</v>
      </c>
    </row>
    <row r="9" spans="1:3" x14ac:dyDescent="0.25">
      <c r="A9" s="12" t="s">
        <v>5</v>
      </c>
    </row>
    <row r="11" spans="1:3" x14ac:dyDescent="0.25">
      <c r="A11" s="12" t="s">
        <v>9</v>
      </c>
    </row>
    <row r="12" spans="1:3" x14ac:dyDescent="0.25">
      <c r="A12" s="12" t="s">
        <v>8</v>
      </c>
    </row>
    <row r="14" spans="1:3" x14ac:dyDescent="0.25">
      <c r="A14" s="12" t="s">
        <v>11</v>
      </c>
    </row>
    <row r="15" spans="1:3" x14ac:dyDescent="0.25">
      <c r="A15" s="12" t="s">
        <v>10</v>
      </c>
    </row>
    <row r="17" spans="1:1" x14ac:dyDescent="0.25">
      <c r="A17" s="12" t="s">
        <v>12</v>
      </c>
    </row>
    <row r="18" spans="1:1" x14ac:dyDescent="0.25">
      <c r="A18" s="12" t="s">
        <v>13</v>
      </c>
    </row>
    <row r="20" spans="1:1" x14ac:dyDescent="0.25">
      <c r="A20" s="4" t="s">
        <v>19</v>
      </c>
    </row>
    <row r="21" spans="1:1" x14ac:dyDescent="0.25">
      <c r="A21" s="12" t="s">
        <v>15</v>
      </c>
    </row>
    <row r="22" spans="1:1" x14ac:dyDescent="0.25">
      <c r="A22" s="12" t="s">
        <v>16</v>
      </c>
    </row>
    <row r="23" spans="1:1" x14ac:dyDescent="0.25">
      <c r="A23" s="12" t="s">
        <v>17</v>
      </c>
    </row>
    <row r="24" spans="1:1" x14ac:dyDescent="0.25">
      <c r="A24" s="12" t="s">
        <v>18</v>
      </c>
    </row>
    <row r="26" spans="1:1" x14ac:dyDescent="0.25">
      <c r="A26" s="4" t="s">
        <v>20</v>
      </c>
    </row>
    <row r="27" spans="1:1" x14ac:dyDescent="0.25">
      <c r="A27" s="12" t="s">
        <v>22</v>
      </c>
    </row>
    <row r="28" spans="1:1" x14ac:dyDescent="0.25">
      <c r="A28" s="12" t="s">
        <v>23</v>
      </c>
    </row>
    <row r="29" spans="1:1" x14ac:dyDescent="0.25">
      <c r="A29" s="12" t="s">
        <v>24</v>
      </c>
    </row>
    <row r="30" spans="1:1" x14ac:dyDescent="0.25">
      <c r="A30" s="12" t="s">
        <v>21</v>
      </c>
    </row>
    <row r="32" spans="1:1" x14ac:dyDescent="0.25">
      <c r="A32" s="4" t="s">
        <v>25</v>
      </c>
    </row>
    <row r="33" spans="1:1" x14ac:dyDescent="0.25">
      <c r="A33" s="12" t="s">
        <v>26</v>
      </c>
    </row>
    <row r="34" spans="1:1" x14ac:dyDescent="0.25">
      <c r="A34" s="12" t="s">
        <v>27</v>
      </c>
    </row>
    <row r="35" spans="1:1" x14ac:dyDescent="0.25">
      <c r="A35" s="16" t="s">
        <v>95</v>
      </c>
    </row>
    <row r="37" spans="1:1" x14ac:dyDescent="0.25">
      <c r="A37" s="16" t="s">
        <v>96</v>
      </c>
    </row>
    <row r="38" spans="1:1" x14ac:dyDescent="0.25">
      <c r="A38" s="16" t="s">
        <v>97</v>
      </c>
    </row>
    <row r="39" spans="1:1" x14ac:dyDescent="0.25">
      <c r="A39" s="16" t="s">
        <v>98</v>
      </c>
    </row>
    <row r="58" spans="1:1" x14ac:dyDescent="0.25">
      <c r="A58" s="4"/>
    </row>
  </sheetData>
  <pageMargins left="0.75" right="0.75" top="1" bottom="1" header="0.5" footer="0.5"/>
  <pageSetup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opLeftCell="A64" workbookViewId="0">
      <selection activeCell="B79" sqref="B79"/>
    </sheetView>
  </sheetViews>
  <sheetFormatPr defaultColWidth="10.85546875" defaultRowHeight="15.75" x14ac:dyDescent="0.25"/>
  <cols>
    <col min="1" max="2" width="10.85546875" style="5"/>
    <col min="3" max="3" width="14.42578125" style="5" customWidth="1"/>
    <col min="4" max="4" width="13.7109375" style="5" bestFit="1" customWidth="1"/>
    <col min="5" max="5" width="12.140625" style="5" customWidth="1"/>
    <col min="6" max="16384" width="10.85546875" style="5"/>
  </cols>
  <sheetData>
    <row r="1" spans="1:5" ht="18.75" x14ac:dyDescent="0.3">
      <c r="A1" s="10" t="s">
        <v>29</v>
      </c>
      <c r="B1" s="4"/>
      <c r="C1" s="4"/>
    </row>
    <row r="2" spans="1:5" x14ac:dyDescent="0.25">
      <c r="A2" s="7"/>
      <c r="B2" s="6"/>
      <c r="C2" s="6"/>
      <c r="D2" s="6"/>
    </row>
    <row r="3" spans="1:5" x14ac:dyDescent="0.25">
      <c r="A3" s="5" t="s">
        <v>30</v>
      </c>
      <c r="C3" s="8"/>
      <c r="D3" s="8"/>
      <c r="E3" s="8"/>
    </row>
    <row r="4" spans="1:5" x14ac:dyDescent="0.25">
      <c r="A4" s="5" t="s">
        <v>31</v>
      </c>
      <c r="C4" s="8"/>
      <c r="D4" s="8"/>
      <c r="E4" s="8"/>
    </row>
    <row r="5" spans="1:5" x14ac:dyDescent="0.25">
      <c r="A5" s="5" t="s">
        <v>32</v>
      </c>
      <c r="C5" s="8"/>
      <c r="D5" s="8"/>
      <c r="E5" s="8"/>
    </row>
    <row r="6" spans="1:5" x14ac:dyDescent="0.25">
      <c r="A6" s="5" t="s">
        <v>33</v>
      </c>
      <c r="C6" s="8"/>
      <c r="D6" s="8"/>
      <c r="E6" s="8"/>
    </row>
    <row r="7" spans="1:5" x14ac:dyDescent="0.25">
      <c r="C7" s="8"/>
      <c r="D7" s="8"/>
      <c r="E7" s="8"/>
    </row>
    <row r="8" spans="1:5" x14ac:dyDescent="0.25">
      <c r="C8" s="8"/>
      <c r="D8" s="8"/>
      <c r="E8" s="8"/>
    </row>
    <row r="9" spans="1:5" x14ac:dyDescent="0.25">
      <c r="A9" s="5" t="s">
        <v>34</v>
      </c>
      <c r="C9" s="8"/>
      <c r="D9" s="8"/>
      <c r="E9" s="8"/>
    </row>
    <row r="10" spans="1:5" x14ac:dyDescent="0.25">
      <c r="C10" s="8"/>
      <c r="D10" s="8"/>
      <c r="E10" s="8"/>
    </row>
    <row r="11" spans="1:5" x14ac:dyDescent="0.25">
      <c r="C11" s="8"/>
      <c r="D11" s="8"/>
      <c r="E11" s="8"/>
    </row>
    <row r="12" spans="1:5" x14ac:dyDescent="0.25">
      <c r="A12" s="12" t="s">
        <v>35</v>
      </c>
      <c r="C12" s="8"/>
      <c r="D12" s="8"/>
      <c r="E12" s="8"/>
    </row>
    <row r="13" spans="1:5" x14ac:dyDescent="0.25">
      <c r="C13" s="8"/>
      <c r="D13" s="8"/>
      <c r="E13" s="8"/>
    </row>
    <row r="14" spans="1:5" x14ac:dyDescent="0.25">
      <c r="A14" s="4" t="s">
        <v>37</v>
      </c>
      <c r="C14" s="8"/>
      <c r="D14" s="8"/>
      <c r="E14" s="8"/>
    </row>
    <row r="15" spans="1:5" x14ac:dyDescent="0.25">
      <c r="A15" s="12" t="s">
        <v>36</v>
      </c>
      <c r="C15" s="8"/>
      <c r="D15" s="8"/>
      <c r="E15" s="8"/>
    </row>
    <row r="16" spans="1:5" x14ac:dyDescent="0.25">
      <c r="C16" s="8"/>
      <c r="D16" s="8"/>
      <c r="E16" s="8"/>
    </row>
    <row r="17" spans="1:5" x14ac:dyDescent="0.25">
      <c r="C17" s="8"/>
      <c r="D17" s="8"/>
      <c r="E17" s="8"/>
    </row>
    <row r="18" spans="1:5" x14ac:dyDescent="0.25">
      <c r="C18" s="8"/>
      <c r="D18" s="8"/>
      <c r="E18" s="8"/>
    </row>
    <row r="19" spans="1:5" x14ac:dyDescent="0.25">
      <c r="C19" s="8"/>
      <c r="D19" s="8"/>
      <c r="E19" s="8"/>
    </row>
    <row r="20" spans="1:5" x14ac:dyDescent="0.25">
      <c r="A20" s="12" t="s">
        <v>38</v>
      </c>
      <c r="C20" s="8"/>
      <c r="D20" s="8"/>
      <c r="E20" s="8"/>
    </row>
    <row r="21" spans="1:5" x14ac:dyDescent="0.25">
      <c r="C21" s="8"/>
      <c r="D21" s="8"/>
      <c r="E21" s="8"/>
    </row>
    <row r="22" spans="1:5" x14ac:dyDescent="0.25">
      <c r="C22" s="8"/>
      <c r="D22" s="8"/>
      <c r="E22" s="8"/>
    </row>
    <row r="23" spans="1:5" x14ac:dyDescent="0.25">
      <c r="C23" s="8"/>
      <c r="D23" s="8"/>
      <c r="E23" s="8"/>
    </row>
    <row r="26" spans="1:5" x14ac:dyDescent="0.25">
      <c r="A26" s="12" t="s">
        <v>39</v>
      </c>
    </row>
    <row r="31" spans="1:5" x14ac:dyDescent="0.25">
      <c r="A31" s="12" t="s">
        <v>40</v>
      </c>
    </row>
    <row r="36" spans="1:1" x14ac:dyDescent="0.25">
      <c r="A36" s="12" t="s">
        <v>41</v>
      </c>
    </row>
    <row r="41" spans="1:1" x14ac:dyDescent="0.25">
      <c r="A41" s="12" t="s">
        <v>42</v>
      </c>
    </row>
    <row r="46" spans="1:1" x14ac:dyDescent="0.25">
      <c r="A46" s="12" t="s">
        <v>43</v>
      </c>
    </row>
    <row r="50" spans="1:4" x14ac:dyDescent="0.25">
      <c r="A50" s="12" t="s">
        <v>44</v>
      </c>
    </row>
    <row r="51" spans="1:4" x14ac:dyDescent="0.25">
      <c r="A51" s="12"/>
    </row>
    <row r="52" spans="1:4" x14ac:dyDescent="0.25">
      <c r="A52" s="12"/>
    </row>
    <row r="53" spans="1:4" x14ac:dyDescent="0.25">
      <c r="A53" s="12"/>
    </row>
    <row r="54" spans="1:4" x14ac:dyDescent="0.25">
      <c r="A54" s="12"/>
    </row>
    <row r="57" spans="1:4" x14ac:dyDescent="0.25">
      <c r="A57" s="4" t="s">
        <v>0</v>
      </c>
    </row>
    <row r="58" spans="1:4" x14ac:dyDescent="0.25">
      <c r="A58" s="12" t="s">
        <v>45</v>
      </c>
    </row>
    <row r="59" spans="1:4" x14ac:dyDescent="0.25">
      <c r="A59" s="17" t="s">
        <v>46</v>
      </c>
    </row>
    <row r="60" spans="1:4" x14ac:dyDescent="0.25">
      <c r="A60" s="12" t="s">
        <v>47</v>
      </c>
    </row>
    <row r="62" spans="1:4" x14ac:dyDescent="0.25">
      <c r="A62" s="4" t="s">
        <v>114</v>
      </c>
      <c r="B62" s="4" t="s">
        <v>119</v>
      </c>
      <c r="C62" s="4" t="s">
        <v>120</v>
      </c>
      <c r="D62" s="4"/>
    </row>
    <row r="63" spans="1:4" x14ac:dyDescent="0.25">
      <c r="A63" s="4" t="s">
        <v>115</v>
      </c>
      <c r="B63" s="4"/>
      <c r="C63" s="4">
        <f>0.62^2</f>
        <v>0.38440000000000002</v>
      </c>
      <c r="D63" s="4"/>
    </row>
    <row r="64" spans="1:4" x14ac:dyDescent="0.25">
      <c r="A64" s="4" t="s">
        <v>116</v>
      </c>
      <c r="B64" s="4"/>
      <c r="C64" s="4"/>
      <c r="D64" s="4"/>
    </row>
    <row r="66" spans="1:5" x14ac:dyDescent="0.25">
      <c r="A66" s="4"/>
      <c r="B66" s="4"/>
      <c r="C66" s="4"/>
      <c r="D66" s="4"/>
    </row>
    <row r="67" spans="1:5" x14ac:dyDescent="0.25">
      <c r="A67" s="4" t="s">
        <v>122</v>
      </c>
      <c r="B67" s="4"/>
      <c r="C67" s="4"/>
      <c r="D67" s="4"/>
    </row>
    <row r="68" spans="1:5" x14ac:dyDescent="0.25">
      <c r="A68" s="4" t="s">
        <v>123</v>
      </c>
      <c r="B68" s="4"/>
      <c r="C68" s="4"/>
      <c r="D68" s="4"/>
      <c r="E68" s="4"/>
    </row>
    <row r="69" spans="1:5" x14ac:dyDescent="0.25">
      <c r="A69" s="4" t="s">
        <v>134</v>
      </c>
    </row>
    <row r="70" spans="1:5" x14ac:dyDescent="0.25">
      <c r="A70" s="4" t="s">
        <v>124</v>
      </c>
      <c r="B70" s="4"/>
      <c r="C70" s="4"/>
    </row>
    <row r="72" spans="1:5" x14ac:dyDescent="0.25">
      <c r="A72" s="17" t="s">
        <v>125</v>
      </c>
    </row>
    <row r="73" spans="1:5" x14ac:dyDescent="0.25">
      <c r="A73" s="4" t="s">
        <v>118</v>
      </c>
    </row>
    <row r="74" spans="1:5" x14ac:dyDescent="0.25">
      <c r="A74" s="4" t="s">
        <v>121</v>
      </c>
      <c r="D74" s="4">
        <f>ABS(98.2-98.6)/(0.62/SQRT(106))</f>
        <v>6.6423420264430844</v>
      </c>
      <c r="E74" s="4"/>
    </row>
    <row r="75" spans="1:5" x14ac:dyDescent="0.25">
      <c r="A75" s="4"/>
      <c r="D75" s="4"/>
      <c r="E75" s="4"/>
    </row>
    <row r="76" spans="1:5" x14ac:dyDescent="0.25">
      <c r="A76" s="4" t="s">
        <v>126</v>
      </c>
    </row>
    <row r="77" spans="1:5" x14ac:dyDescent="0.25">
      <c r="A77" s="4" t="s">
        <v>117</v>
      </c>
      <c r="B77" s="4">
        <f>_xlfn.NORM.S.INV(0.975)</f>
        <v>1.9599639845400536</v>
      </c>
      <c r="C77" s="4"/>
      <c r="D77" s="4"/>
    </row>
    <row r="78" spans="1:5" x14ac:dyDescent="0.25">
      <c r="A78" s="4" t="s">
        <v>127</v>
      </c>
    </row>
  </sheetData>
  <sortState ref="A3:A52">
    <sortCondition ref="A3"/>
  </sortState>
  <pageMargins left="0.75" right="0.75" top="1" bottom="1" header="0.5" footer="0.5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28" workbookViewId="0">
      <selection activeCell="D48" sqref="D48"/>
    </sheetView>
  </sheetViews>
  <sheetFormatPr defaultColWidth="10.85546875" defaultRowHeight="15.75" x14ac:dyDescent="0.25"/>
  <cols>
    <col min="1" max="1" width="10.85546875" style="12"/>
    <col min="2" max="2" width="9.42578125" style="12" customWidth="1"/>
    <col min="3" max="3" width="9.7109375" style="12" customWidth="1"/>
    <col min="4" max="4" width="8.7109375" style="12" customWidth="1"/>
    <col min="5" max="5" width="5.140625" style="12" customWidth="1"/>
    <col min="6" max="6" width="25.5703125" style="12" customWidth="1"/>
    <col min="7" max="7" width="6.85546875" style="12" customWidth="1"/>
    <col min="8" max="8" width="4.7109375" style="12" customWidth="1"/>
    <col min="9" max="9" width="5" style="12" customWidth="1"/>
    <col min="10" max="10" width="5.42578125" style="12" customWidth="1"/>
    <col min="11" max="16384" width="10.85546875" style="12"/>
  </cols>
  <sheetData>
    <row r="1" spans="1:1" ht="18.75" x14ac:dyDescent="0.3">
      <c r="A1" s="2" t="s">
        <v>48</v>
      </c>
    </row>
    <row r="3" spans="1:1" x14ac:dyDescent="0.25">
      <c r="A3" s="12" t="s">
        <v>50</v>
      </c>
    </row>
    <row r="4" spans="1:1" x14ac:dyDescent="0.25">
      <c r="A4" s="12" t="s">
        <v>49</v>
      </c>
    </row>
    <row r="5" spans="1:1" x14ac:dyDescent="0.25">
      <c r="A5" s="12" t="s">
        <v>53</v>
      </c>
    </row>
    <row r="7" spans="1:1" x14ac:dyDescent="0.25">
      <c r="A7" s="12" t="s">
        <v>51</v>
      </c>
    </row>
    <row r="8" spans="1:1" x14ac:dyDescent="0.25">
      <c r="A8" s="12" t="s">
        <v>52</v>
      </c>
    </row>
    <row r="10" spans="1:1" x14ac:dyDescent="0.25">
      <c r="A10" s="12" t="s">
        <v>54</v>
      </c>
    </row>
    <row r="11" spans="1:1" x14ac:dyDescent="0.25">
      <c r="A11" s="12" t="s">
        <v>55</v>
      </c>
    </row>
    <row r="12" spans="1:1" x14ac:dyDescent="0.25">
      <c r="A12" s="12" t="s">
        <v>56</v>
      </c>
    </row>
    <row r="14" spans="1:1" x14ac:dyDescent="0.25">
      <c r="A14" s="4" t="s">
        <v>14</v>
      </c>
    </row>
    <row r="15" spans="1:1" x14ac:dyDescent="0.25">
      <c r="A15" s="12" t="s">
        <v>60</v>
      </c>
    </row>
    <row r="16" spans="1:1" x14ac:dyDescent="0.25">
      <c r="A16" s="12" t="s">
        <v>57</v>
      </c>
    </row>
    <row r="17" spans="1:8" x14ac:dyDescent="0.25">
      <c r="A17" s="12" t="s">
        <v>58</v>
      </c>
    </row>
    <row r="18" spans="1:8" x14ac:dyDescent="0.25">
      <c r="A18" s="12" t="s">
        <v>59</v>
      </c>
    </row>
    <row r="20" spans="1:8" ht="18.75" x14ac:dyDescent="0.3">
      <c r="A20" s="13" t="s">
        <v>68</v>
      </c>
    </row>
    <row r="23" spans="1:8" x14ac:dyDescent="0.25">
      <c r="A23" s="4" t="s">
        <v>0</v>
      </c>
    </row>
    <row r="24" spans="1:8" x14ac:dyDescent="0.25">
      <c r="A24" s="17" t="s">
        <v>137</v>
      </c>
    </row>
    <row r="25" spans="1:8" x14ac:dyDescent="0.25">
      <c r="A25" s="4" t="s">
        <v>128</v>
      </c>
      <c r="B25" s="4"/>
      <c r="C25" s="4"/>
      <c r="D25" s="4"/>
      <c r="E25" s="4"/>
      <c r="F25" s="4"/>
      <c r="G25" s="4"/>
      <c r="H25" s="4"/>
    </row>
    <row r="26" spans="1:8" x14ac:dyDescent="0.25">
      <c r="A26" s="4" t="s">
        <v>129</v>
      </c>
      <c r="B26" s="4"/>
      <c r="C26" s="4"/>
      <c r="D26" s="4">
        <f>2*(_xlfn.NORM.S.DIST(-6.64234202644308, TRUE))</f>
        <v>3.0873749575983734E-11</v>
      </c>
      <c r="E26" s="4"/>
      <c r="F26" s="4"/>
      <c r="G26" s="4"/>
      <c r="H26" s="4"/>
    </row>
    <row r="27" spans="1:8" x14ac:dyDescent="0.25">
      <c r="A27" s="4"/>
      <c r="B27" s="4"/>
      <c r="C27" s="4"/>
      <c r="D27" s="4"/>
      <c r="E27" s="4"/>
      <c r="F27" s="4"/>
      <c r="G27" s="4"/>
      <c r="H27" s="4"/>
    </row>
    <row r="28" spans="1:8" x14ac:dyDescent="0.25">
      <c r="A28" s="4" t="s">
        <v>130</v>
      </c>
      <c r="B28" s="4"/>
      <c r="C28" s="4"/>
      <c r="D28" s="4"/>
      <c r="E28" s="4"/>
      <c r="F28" s="4"/>
      <c r="G28" s="4"/>
      <c r="H28" s="4"/>
    </row>
    <row r="29" spans="1:8" x14ac:dyDescent="0.25">
      <c r="A29" s="4" t="s">
        <v>131</v>
      </c>
      <c r="B29" s="4"/>
      <c r="C29" s="4"/>
      <c r="D29" s="4"/>
      <c r="E29" s="4"/>
      <c r="F29" s="4"/>
      <c r="G29" s="4"/>
      <c r="H29" s="4"/>
    </row>
    <row r="30" spans="1:8" x14ac:dyDescent="0.25">
      <c r="A30" s="4" t="s">
        <v>148</v>
      </c>
      <c r="B30" s="4"/>
      <c r="C30" s="4"/>
      <c r="D30" s="4"/>
      <c r="E30" s="4"/>
      <c r="F30" s="4"/>
      <c r="G30" s="4"/>
      <c r="H30" s="4"/>
    </row>
    <row r="31" spans="1:8" x14ac:dyDescent="0.25">
      <c r="A31" s="4"/>
      <c r="B31" s="4"/>
      <c r="C31" s="4"/>
      <c r="D31" s="4"/>
      <c r="E31" s="4"/>
      <c r="F31" s="4"/>
      <c r="G31" s="4"/>
      <c r="H31" s="4"/>
    </row>
    <row r="32" spans="1:8" x14ac:dyDescent="0.25">
      <c r="A32" s="4" t="s">
        <v>0</v>
      </c>
    </row>
    <row r="33" spans="1:10" x14ac:dyDescent="0.25">
      <c r="A33" s="12" t="s">
        <v>61</v>
      </c>
    </row>
    <row r="34" spans="1:10" x14ac:dyDescent="0.25">
      <c r="A34" s="12" t="s">
        <v>62</v>
      </c>
    </row>
    <row r="35" spans="1:10" x14ac:dyDescent="0.25">
      <c r="A35" s="12" t="s">
        <v>63</v>
      </c>
    </row>
    <row r="36" spans="1:10" x14ac:dyDescent="0.25">
      <c r="A36" s="12" t="s">
        <v>64</v>
      </c>
    </row>
    <row r="37" spans="1:10" x14ac:dyDescent="0.25">
      <c r="A37" s="12" t="s">
        <v>65</v>
      </c>
    </row>
    <row r="38" spans="1:10" x14ac:dyDescent="0.25">
      <c r="A38" s="12" t="s">
        <v>66</v>
      </c>
    </row>
    <row r="39" spans="1:10" x14ac:dyDescent="0.25">
      <c r="A39" s="14">
        <v>123</v>
      </c>
      <c r="B39" s="14">
        <v>120</v>
      </c>
      <c r="C39" s="14">
        <v>115</v>
      </c>
      <c r="D39" s="14">
        <v>125</v>
      </c>
      <c r="E39" s="14">
        <v>131</v>
      </c>
      <c r="F39" s="14">
        <v>127</v>
      </c>
      <c r="G39" s="14">
        <v>130</v>
      </c>
      <c r="H39" s="14">
        <v>118</v>
      </c>
      <c r="I39" s="14">
        <v>125</v>
      </c>
      <c r="J39" s="14">
        <v>128</v>
      </c>
    </row>
    <row r="40" spans="1:10" x14ac:dyDescent="0.25">
      <c r="A40" s="12" t="s">
        <v>67</v>
      </c>
    </row>
    <row r="42" spans="1:10" x14ac:dyDescent="0.25">
      <c r="A42" s="4" t="s">
        <v>132</v>
      </c>
      <c r="B42" s="4"/>
      <c r="C42" s="4"/>
      <c r="D42" s="4"/>
      <c r="E42" s="4"/>
    </row>
    <row r="43" spans="1:10" x14ac:dyDescent="0.25">
      <c r="A43" s="4" t="s">
        <v>133</v>
      </c>
      <c r="B43" s="4">
        <f>AVERAGE(A39:J39)</f>
        <v>124.2</v>
      </c>
      <c r="C43" s="4"/>
      <c r="D43" s="4"/>
      <c r="E43" s="4"/>
    </row>
    <row r="44" spans="1:10" x14ac:dyDescent="0.25">
      <c r="A44" s="4" t="s">
        <v>135</v>
      </c>
      <c r="B44" s="4"/>
      <c r="C44" s="4"/>
      <c r="D44" s="4"/>
      <c r="E44" s="4"/>
    </row>
    <row r="45" spans="1:10" x14ac:dyDescent="0.25">
      <c r="A45" s="4" t="s">
        <v>136</v>
      </c>
      <c r="B45" s="4"/>
      <c r="C45" s="4"/>
      <c r="D45" s="4"/>
      <c r="E45" s="4"/>
    </row>
    <row r="47" spans="1:10" x14ac:dyDescent="0.25">
      <c r="A47" s="4" t="s">
        <v>149</v>
      </c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5">
      <c r="A48" s="4" t="s">
        <v>138</v>
      </c>
      <c r="B48" s="4"/>
      <c r="C48" s="4"/>
      <c r="D48" s="4">
        <f>ABS(124.2-122)/(9/SQRT(10))</f>
        <v>0.77300120581893828</v>
      </c>
      <c r="E48" s="4"/>
      <c r="F48" s="4"/>
      <c r="G48" s="4"/>
      <c r="H48" s="4"/>
      <c r="I48" s="4"/>
      <c r="J48" s="4"/>
    </row>
    <row r="50" spans="1:9" x14ac:dyDescent="0.25">
      <c r="A50" s="4" t="s">
        <v>166</v>
      </c>
      <c r="B50" s="4"/>
      <c r="C50" s="4"/>
      <c r="D50" s="4"/>
      <c r="E50" s="4"/>
      <c r="F50" s="4"/>
      <c r="G50" s="4">
        <f>2*_xlfn.NORM.S.DIST(-0.773,TRUE)</f>
        <v>0.43952238063997151</v>
      </c>
      <c r="H50" s="4"/>
      <c r="I50" s="4"/>
    </row>
    <row r="51" spans="1:9" x14ac:dyDescent="0.25">
      <c r="A51" s="4" t="s">
        <v>167</v>
      </c>
      <c r="B51" s="4"/>
      <c r="C51" s="4"/>
      <c r="D51" s="4"/>
      <c r="E51" s="4"/>
      <c r="F51" s="4"/>
      <c r="G51" s="4"/>
      <c r="H51" s="4"/>
      <c r="I51" s="4"/>
    </row>
    <row r="52" spans="1:9" x14ac:dyDescent="0.25">
      <c r="A52" s="4" t="s">
        <v>139</v>
      </c>
      <c r="B52" s="4"/>
      <c r="C52" s="4"/>
      <c r="D52" s="4"/>
      <c r="E52" s="4"/>
      <c r="F52" s="4" t="s">
        <v>169</v>
      </c>
      <c r="G52" s="4"/>
      <c r="H52" s="4"/>
      <c r="I52" s="4"/>
    </row>
    <row r="53" spans="1:9" x14ac:dyDescent="0.25">
      <c r="A53" s="4" t="s">
        <v>171</v>
      </c>
    </row>
  </sheetData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opLeftCell="A61" workbookViewId="0">
      <selection activeCell="A85" sqref="A85"/>
    </sheetView>
  </sheetViews>
  <sheetFormatPr defaultColWidth="10.85546875" defaultRowHeight="15.75" x14ac:dyDescent="0.25"/>
  <cols>
    <col min="1" max="16384" width="10.85546875" style="12"/>
  </cols>
  <sheetData>
    <row r="1" spans="1:1" ht="21" x14ac:dyDescent="0.35">
      <c r="A1" s="15" t="s">
        <v>69</v>
      </c>
    </row>
    <row r="3" spans="1:1" x14ac:dyDescent="0.25">
      <c r="A3" s="12" t="s">
        <v>72</v>
      </c>
    </row>
    <row r="4" spans="1:1" x14ac:dyDescent="0.25">
      <c r="A4" s="12" t="s">
        <v>70</v>
      </c>
    </row>
    <row r="5" spans="1:1" x14ac:dyDescent="0.25">
      <c r="A5" s="12" t="s">
        <v>71</v>
      </c>
    </row>
    <row r="9" spans="1:1" x14ac:dyDescent="0.25">
      <c r="A9" s="12" t="s">
        <v>73</v>
      </c>
    </row>
    <row r="13" spans="1:1" x14ac:dyDescent="0.25">
      <c r="A13" s="12" t="s">
        <v>74</v>
      </c>
    </row>
    <row r="14" spans="1:1" x14ac:dyDescent="0.25">
      <c r="A14" s="12" t="s">
        <v>75</v>
      </c>
    </row>
    <row r="32" spans="1:1" x14ac:dyDescent="0.25">
      <c r="A32" s="17" t="s">
        <v>147</v>
      </c>
    </row>
    <row r="38" spans="1:1" x14ac:dyDescent="0.25">
      <c r="A38" s="12" t="s">
        <v>76</v>
      </c>
    </row>
    <row r="39" spans="1:1" x14ac:dyDescent="0.25">
      <c r="A39" s="12" t="s">
        <v>77</v>
      </c>
    </row>
    <row r="41" spans="1:1" x14ac:dyDescent="0.25">
      <c r="A41" s="12" t="s">
        <v>78</v>
      </c>
    </row>
    <row r="45" spans="1:1" x14ac:dyDescent="0.25">
      <c r="A45" s="12" t="s">
        <v>79</v>
      </c>
    </row>
    <row r="47" spans="1:1" x14ac:dyDescent="0.25">
      <c r="A47" s="4" t="s">
        <v>80</v>
      </c>
    </row>
    <row r="66" spans="1:7" x14ac:dyDescent="0.25">
      <c r="A66" s="4" t="s">
        <v>0</v>
      </c>
    </row>
    <row r="67" spans="1:7" x14ac:dyDescent="0.25">
      <c r="A67" s="12" t="s">
        <v>81</v>
      </c>
    </row>
    <row r="68" spans="1:7" x14ac:dyDescent="0.25">
      <c r="A68" s="12" t="s">
        <v>82</v>
      </c>
    </row>
    <row r="69" spans="1:7" x14ac:dyDescent="0.25">
      <c r="A69" s="12" t="s">
        <v>83</v>
      </c>
    </row>
    <row r="70" spans="1:7" x14ac:dyDescent="0.25">
      <c r="A70" s="12" t="s">
        <v>84</v>
      </c>
    </row>
    <row r="71" spans="1:7" x14ac:dyDescent="0.25">
      <c r="A71" s="12" t="s">
        <v>85</v>
      </c>
    </row>
    <row r="72" spans="1:7" x14ac:dyDescent="0.25">
      <c r="A72" s="12" t="s">
        <v>86</v>
      </c>
    </row>
    <row r="74" spans="1:7" x14ac:dyDescent="0.25">
      <c r="A74" s="4" t="s">
        <v>140</v>
      </c>
      <c r="B74" s="4"/>
      <c r="C74" s="4"/>
      <c r="D74" s="4"/>
      <c r="E74" s="4"/>
      <c r="F74" s="4"/>
      <c r="G74" s="4"/>
    </row>
    <row r="75" spans="1:7" x14ac:dyDescent="0.25">
      <c r="A75" s="4" t="s">
        <v>141</v>
      </c>
      <c r="B75" s="4"/>
      <c r="C75" s="4"/>
      <c r="D75" s="4"/>
      <c r="E75" s="4"/>
      <c r="F75" s="4"/>
      <c r="G75" s="4"/>
    </row>
    <row r="76" spans="1:7" x14ac:dyDescent="0.25">
      <c r="A76" s="4" t="s">
        <v>142</v>
      </c>
      <c r="B76" s="4"/>
      <c r="C76" s="4"/>
      <c r="D76" s="4"/>
      <c r="E76" s="4"/>
      <c r="F76" s="4"/>
      <c r="G76" s="4"/>
    </row>
    <row r="77" spans="1:7" x14ac:dyDescent="0.25">
      <c r="A77" s="4"/>
      <c r="B77" s="4"/>
      <c r="C77" s="4"/>
      <c r="D77" s="4"/>
      <c r="E77" s="4"/>
      <c r="F77" s="4"/>
      <c r="G77" s="4"/>
    </row>
    <row r="78" spans="1:7" x14ac:dyDescent="0.25">
      <c r="A78" s="4" t="s">
        <v>143</v>
      </c>
      <c r="B78" s="4"/>
      <c r="C78" s="4"/>
      <c r="D78" s="4"/>
      <c r="E78" s="4"/>
      <c r="F78" s="4"/>
      <c r="G78" s="4"/>
    </row>
    <row r="79" spans="1:7" x14ac:dyDescent="0.25">
      <c r="A79" s="4" t="s">
        <v>144</v>
      </c>
      <c r="B79" s="4"/>
      <c r="C79" s="4"/>
      <c r="D79" s="4"/>
      <c r="E79" s="4"/>
      <c r="F79" s="4"/>
      <c r="G79" s="4"/>
    </row>
    <row r="80" spans="1:7" x14ac:dyDescent="0.25">
      <c r="A80" s="4" t="s">
        <v>145</v>
      </c>
      <c r="B80" s="4"/>
      <c r="C80" s="4"/>
      <c r="D80" s="4"/>
      <c r="E80" s="4"/>
      <c r="F80" s="4"/>
      <c r="G80" s="4"/>
    </row>
    <row r="81" spans="1:9" x14ac:dyDescent="0.25">
      <c r="A81" s="4" t="s">
        <v>146</v>
      </c>
      <c r="B81" s="4"/>
      <c r="C81" s="4"/>
      <c r="D81" s="4"/>
      <c r="E81" s="4"/>
      <c r="F81" s="4"/>
      <c r="G81" s="4"/>
      <c r="H81" s="4">
        <f>(178-170)/(65/SQRT(400))</f>
        <v>2.4615384615384617</v>
      </c>
    </row>
    <row r="82" spans="1:9" x14ac:dyDescent="0.25">
      <c r="A82" s="4" t="s">
        <v>170</v>
      </c>
      <c r="B82" s="4"/>
      <c r="C82" s="4"/>
      <c r="D82" s="4"/>
      <c r="E82" s="4"/>
      <c r="F82" s="4"/>
      <c r="G82" s="4">
        <f>1-_xlfn.NORM.S.DIST(H81,TRUE)</f>
        <v>6.9171281928545048E-3</v>
      </c>
    </row>
    <row r="84" spans="1:9" x14ac:dyDescent="0.25">
      <c r="A84" s="4" t="s">
        <v>174</v>
      </c>
      <c r="B84" s="4"/>
      <c r="C84" s="4"/>
      <c r="D84" s="4"/>
      <c r="E84" s="4"/>
      <c r="F84" s="4"/>
      <c r="G84" s="4"/>
      <c r="H84" s="4"/>
      <c r="I84" s="4"/>
    </row>
    <row r="85" spans="1:9" x14ac:dyDescent="0.25">
      <c r="A85" s="4" t="s">
        <v>150</v>
      </c>
      <c r="B85" s="4"/>
      <c r="C85" s="4"/>
      <c r="D85" s="4"/>
      <c r="E85" s="4"/>
      <c r="F85" s="4"/>
      <c r="G85" s="4"/>
      <c r="H85" s="4"/>
      <c r="I85" s="4"/>
    </row>
    <row r="86" spans="1:9" x14ac:dyDescent="0.25">
      <c r="A86" s="4" t="s">
        <v>151</v>
      </c>
    </row>
  </sheetData>
  <pageMargins left="0.75" right="0.75" top="1" bottom="1" header="0.5" footer="0.5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workbookViewId="0">
      <selection activeCell="F17" sqref="F17"/>
    </sheetView>
  </sheetViews>
  <sheetFormatPr defaultColWidth="11.42578125" defaultRowHeight="15.75" x14ac:dyDescent="0.25"/>
  <cols>
    <col min="1" max="5" width="11.42578125" style="3"/>
    <col min="6" max="6" width="13.7109375" style="3" customWidth="1"/>
    <col min="7" max="7" width="11.42578125" style="3"/>
    <col min="8" max="8" width="7.140625" style="3" customWidth="1"/>
    <col min="9" max="9" width="11.42578125" style="3"/>
    <col min="12" max="12" width="12.42578125" customWidth="1"/>
    <col min="14" max="14" width="13.42578125" customWidth="1"/>
  </cols>
  <sheetData>
    <row r="1" spans="1:8" ht="18.75" x14ac:dyDescent="0.3">
      <c r="A1" s="2" t="s">
        <v>1</v>
      </c>
    </row>
    <row r="2" spans="1:8" x14ac:dyDescent="0.25">
      <c r="A2" s="12" t="s">
        <v>87</v>
      </c>
    </row>
    <row r="3" spans="1:8" x14ac:dyDescent="0.25">
      <c r="A3" s="12" t="s">
        <v>88</v>
      </c>
    </row>
    <row r="4" spans="1:8" x14ac:dyDescent="0.25">
      <c r="A4" s="12" t="s">
        <v>89</v>
      </c>
    </row>
    <row r="5" spans="1:8" x14ac:dyDescent="0.25">
      <c r="A5" s="12" t="s">
        <v>90</v>
      </c>
    </row>
    <row r="6" spans="1:8" x14ac:dyDescent="0.25">
      <c r="A6" s="12" t="s">
        <v>92</v>
      </c>
    </row>
    <row r="7" spans="1:8" x14ac:dyDescent="0.25">
      <c r="A7" s="5" t="s">
        <v>91</v>
      </c>
    </row>
    <row r="8" spans="1:8" x14ac:dyDescent="0.25">
      <c r="A8" s="9" t="s">
        <v>93</v>
      </c>
    </row>
    <row r="10" spans="1:8" x14ac:dyDescent="0.25">
      <c r="A10" s="18" t="s">
        <v>152</v>
      </c>
      <c r="B10" s="4"/>
      <c r="C10" s="4"/>
      <c r="D10" s="4"/>
      <c r="E10" s="4" t="s">
        <v>155</v>
      </c>
      <c r="F10" s="4"/>
      <c r="G10" s="4">
        <f>_xlfn.NORM.S.INV(0.95)</f>
        <v>1.6448536269514715</v>
      </c>
    </row>
    <row r="11" spans="1:8" x14ac:dyDescent="0.25">
      <c r="A11" s="18" t="s">
        <v>153</v>
      </c>
      <c r="B11" s="4"/>
      <c r="C11" s="4"/>
      <c r="D11" s="4"/>
    </row>
    <row r="12" spans="1:8" x14ac:dyDescent="0.25">
      <c r="A12" s="18" t="s">
        <v>154</v>
      </c>
      <c r="B12" s="4"/>
      <c r="C12" s="4"/>
      <c r="D12" s="4"/>
    </row>
    <row r="13" spans="1:8" x14ac:dyDescent="0.25">
      <c r="A13" t="s">
        <v>94</v>
      </c>
      <c r="B13" s="4" t="s">
        <v>156</v>
      </c>
      <c r="C13" s="4">
        <f>AVERAGE(A14:A113)</f>
        <v>5064.96</v>
      </c>
      <c r="D13" s="4" t="s">
        <v>157</v>
      </c>
      <c r="E13" s="4">
        <f>_xlfn.STDEV.S(A14:A113)</f>
        <v>411.10152399413818</v>
      </c>
    </row>
    <row r="14" spans="1:8" x14ac:dyDescent="0.25">
      <c r="A14">
        <v>4531</v>
      </c>
      <c r="C14" s="4" t="s">
        <v>172</v>
      </c>
      <c r="D14" s="4"/>
      <c r="E14" s="4"/>
      <c r="F14" s="4"/>
      <c r="G14" s="4"/>
      <c r="H14" s="4">
        <f>(5064.96-5000)/(400/SQRT(100))</f>
        <v>1.624000000000001</v>
      </c>
    </row>
    <row r="15" spans="1:8" x14ac:dyDescent="0.25">
      <c r="A15">
        <v>4061</v>
      </c>
    </row>
    <row r="16" spans="1:8" x14ac:dyDescent="0.25">
      <c r="A16">
        <v>5361</v>
      </c>
      <c r="C16" s="4" t="s">
        <v>173</v>
      </c>
      <c r="D16" s="4"/>
      <c r="E16" s="4"/>
    </row>
    <row r="17" spans="1:5" x14ac:dyDescent="0.25">
      <c r="A17">
        <v>4805</v>
      </c>
      <c r="C17" s="4" t="s">
        <v>158</v>
      </c>
      <c r="D17" s="4"/>
      <c r="E17" s="4"/>
    </row>
    <row r="18" spans="1:5" x14ac:dyDescent="0.25">
      <c r="A18">
        <v>5334</v>
      </c>
    </row>
    <row r="19" spans="1:5" x14ac:dyDescent="0.25">
      <c r="A19">
        <v>5128</v>
      </c>
    </row>
    <row r="20" spans="1:5" x14ac:dyDescent="0.25">
      <c r="A20">
        <v>5129</v>
      </c>
    </row>
    <row r="21" spans="1:5" x14ac:dyDescent="0.25">
      <c r="A21">
        <v>5058</v>
      </c>
    </row>
    <row r="22" spans="1:5" x14ac:dyDescent="0.25">
      <c r="A22">
        <v>4592</v>
      </c>
    </row>
    <row r="23" spans="1:5" x14ac:dyDescent="0.25">
      <c r="A23">
        <v>4445</v>
      </c>
    </row>
    <row r="24" spans="1:5" x14ac:dyDescent="0.25">
      <c r="A24">
        <v>5141</v>
      </c>
    </row>
    <row r="25" spans="1:5" x14ac:dyDescent="0.25">
      <c r="A25">
        <v>4878</v>
      </c>
    </row>
    <row r="26" spans="1:5" x14ac:dyDescent="0.25">
      <c r="A26">
        <v>5525</v>
      </c>
    </row>
    <row r="27" spans="1:5" x14ac:dyDescent="0.25">
      <c r="A27">
        <v>4686</v>
      </c>
    </row>
    <row r="28" spans="1:5" x14ac:dyDescent="0.25">
      <c r="A28">
        <v>4908</v>
      </c>
    </row>
    <row r="29" spans="1:5" x14ac:dyDescent="0.25">
      <c r="A29">
        <v>4550</v>
      </c>
    </row>
    <row r="30" spans="1:5" x14ac:dyDescent="0.25">
      <c r="A30">
        <v>4957</v>
      </c>
    </row>
    <row r="31" spans="1:5" x14ac:dyDescent="0.25">
      <c r="A31">
        <v>5496</v>
      </c>
    </row>
    <row r="32" spans="1:5" x14ac:dyDescent="0.25">
      <c r="A32">
        <v>4277</v>
      </c>
    </row>
    <row r="33" spans="1:4" x14ac:dyDescent="0.25">
      <c r="A33">
        <v>5012</v>
      </c>
    </row>
    <row r="34" spans="1:4" x14ac:dyDescent="0.25">
      <c r="A34">
        <v>4933</v>
      </c>
    </row>
    <row r="35" spans="1:4" x14ac:dyDescent="0.25">
      <c r="A35">
        <v>5237</v>
      </c>
    </row>
    <row r="36" spans="1:4" x14ac:dyDescent="0.25">
      <c r="A36">
        <v>4891</v>
      </c>
    </row>
    <row r="37" spans="1:4" x14ac:dyDescent="0.25">
      <c r="A37">
        <v>5427</v>
      </c>
    </row>
    <row r="38" spans="1:4" x14ac:dyDescent="0.25">
      <c r="A38">
        <v>5486</v>
      </c>
    </row>
    <row r="39" spans="1:4" x14ac:dyDescent="0.25">
      <c r="A39">
        <v>5287</v>
      </c>
    </row>
    <row r="40" spans="1:4" x14ac:dyDescent="0.25">
      <c r="A40">
        <v>4791</v>
      </c>
    </row>
    <row r="41" spans="1:4" x14ac:dyDescent="0.25">
      <c r="A41">
        <v>4789</v>
      </c>
    </row>
    <row r="42" spans="1:4" x14ac:dyDescent="0.25">
      <c r="A42">
        <v>4916</v>
      </c>
    </row>
    <row r="43" spans="1:4" x14ac:dyDescent="0.25">
      <c r="A43">
        <v>4508</v>
      </c>
    </row>
    <row r="44" spans="1:4" x14ac:dyDescent="0.25">
      <c r="A44">
        <v>5208</v>
      </c>
      <c r="D44" s="4"/>
    </row>
    <row r="45" spans="1:4" x14ac:dyDescent="0.25">
      <c r="A45">
        <v>4316</v>
      </c>
    </row>
    <row r="46" spans="1:4" x14ac:dyDescent="0.25">
      <c r="A46">
        <v>4354</v>
      </c>
    </row>
    <row r="47" spans="1:4" x14ac:dyDescent="0.25">
      <c r="A47">
        <v>5088</v>
      </c>
    </row>
    <row r="48" spans="1:4" x14ac:dyDescent="0.25">
      <c r="A48">
        <v>4420</v>
      </c>
    </row>
    <row r="49" spans="1:1" x14ac:dyDescent="0.25">
      <c r="A49">
        <v>4968</v>
      </c>
    </row>
    <row r="50" spans="1:1" x14ac:dyDescent="0.25">
      <c r="A50">
        <v>5105</v>
      </c>
    </row>
    <row r="51" spans="1:1" x14ac:dyDescent="0.25">
      <c r="A51">
        <v>4980</v>
      </c>
    </row>
    <row r="52" spans="1:1" x14ac:dyDescent="0.25">
      <c r="A52">
        <v>4842</v>
      </c>
    </row>
    <row r="53" spans="1:1" x14ac:dyDescent="0.25">
      <c r="A53">
        <v>5067</v>
      </c>
    </row>
    <row r="54" spans="1:1" x14ac:dyDescent="0.25">
      <c r="A54">
        <v>4877</v>
      </c>
    </row>
    <row r="55" spans="1:1" x14ac:dyDescent="0.25">
      <c r="A55">
        <v>5486</v>
      </c>
    </row>
    <row r="56" spans="1:1" x14ac:dyDescent="0.25">
      <c r="A56">
        <v>5271</v>
      </c>
    </row>
    <row r="57" spans="1:1" x14ac:dyDescent="0.25">
      <c r="A57">
        <v>5461</v>
      </c>
    </row>
    <row r="58" spans="1:1" x14ac:dyDescent="0.25">
      <c r="A58">
        <v>5469</v>
      </c>
    </row>
    <row r="59" spans="1:1" x14ac:dyDescent="0.25">
      <c r="A59">
        <v>4335</v>
      </c>
    </row>
    <row r="60" spans="1:1" x14ac:dyDescent="0.25">
      <c r="A60">
        <v>5338</v>
      </c>
    </row>
    <row r="61" spans="1:1" x14ac:dyDescent="0.25">
      <c r="A61">
        <v>5454</v>
      </c>
    </row>
    <row r="62" spans="1:1" x14ac:dyDescent="0.25">
      <c r="A62">
        <v>5132</v>
      </c>
    </row>
    <row r="63" spans="1:1" x14ac:dyDescent="0.25">
      <c r="A63">
        <v>5220</v>
      </c>
    </row>
    <row r="64" spans="1:1" x14ac:dyDescent="0.25">
      <c r="A64">
        <v>5490</v>
      </c>
    </row>
    <row r="65" spans="1:1" x14ac:dyDescent="0.25">
      <c r="A65">
        <v>5054</v>
      </c>
    </row>
    <row r="66" spans="1:1" x14ac:dyDescent="0.25">
      <c r="A66">
        <v>5167</v>
      </c>
    </row>
    <row r="67" spans="1:1" x14ac:dyDescent="0.25">
      <c r="A67">
        <v>5057</v>
      </c>
    </row>
    <row r="68" spans="1:1" x14ac:dyDescent="0.25">
      <c r="A68">
        <v>5725</v>
      </c>
    </row>
    <row r="69" spans="1:1" x14ac:dyDescent="0.25">
      <c r="A69">
        <v>5202</v>
      </c>
    </row>
    <row r="70" spans="1:1" x14ac:dyDescent="0.25">
      <c r="A70">
        <v>4393</v>
      </c>
    </row>
    <row r="71" spans="1:1" x14ac:dyDescent="0.25">
      <c r="A71">
        <v>5273</v>
      </c>
    </row>
    <row r="72" spans="1:1" x14ac:dyDescent="0.25">
      <c r="A72">
        <v>5244</v>
      </c>
    </row>
    <row r="73" spans="1:1" x14ac:dyDescent="0.25">
      <c r="A73">
        <v>4966</v>
      </c>
    </row>
    <row r="74" spans="1:1" x14ac:dyDescent="0.25">
      <c r="A74">
        <v>4918</v>
      </c>
    </row>
    <row r="75" spans="1:1" x14ac:dyDescent="0.25">
      <c r="A75">
        <v>5820</v>
      </c>
    </row>
    <row r="76" spans="1:1" x14ac:dyDescent="0.25">
      <c r="A76">
        <v>5493</v>
      </c>
    </row>
    <row r="77" spans="1:1" x14ac:dyDescent="0.25">
      <c r="A77">
        <v>5007</v>
      </c>
    </row>
    <row r="78" spans="1:1" x14ac:dyDescent="0.25">
      <c r="A78">
        <v>5156</v>
      </c>
    </row>
    <row r="79" spans="1:1" x14ac:dyDescent="0.25">
      <c r="A79">
        <v>5651</v>
      </c>
    </row>
    <row r="80" spans="1:1" x14ac:dyDescent="0.25">
      <c r="A80">
        <v>5243</v>
      </c>
    </row>
    <row r="81" spans="1:1" x14ac:dyDescent="0.25">
      <c r="A81">
        <v>5012</v>
      </c>
    </row>
    <row r="82" spans="1:1" x14ac:dyDescent="0.25">
      <c r="A82">
        <v>5122</v>
      </c>
    </row>
    <row r="83" spans="1:1" x14ac:dyDescent="0.25">
      <c r="A83">
        <v>5855</v>
      </c>
    </row>
    <row r="84" spans="1:1" x14ac:dyDescent="0.25">
      <c r="A84">
        <v>4623</v>
      </c>
    </row>
    <row r="85" spans="1:1" x14ac:dyDescent="0.25">
      <c r="A85">
        <v>5269</v>
      </c>
    </row>
    <row r="86" spans="1:1" x14ac:dyDescent="0.25">
      <c r="A86">
        <v>5374</v>
      </c>
    </row>
    <row r="87" spans="1:1" x14ac:dyDescent="0.25">
      <c r="A87">
        <v>5140</v>
      </c>
    </row>
    <row r="88" spans="1:1" x14ac:dyDescent="0.25">
      <c r="A88">
        <v>4716</v>
      </c>
    </row>
    <row r="89" spans="1:1" x14ac:dyDescent="0.25">
      <c r="A89">
        <v>4714</v>
      </c>
    </row>
    <row r="90" spans="1:1" x14ac:dyDescent="0.25">
      <c r="A90">
        <v>5016</v>
      </c>
    </row>
    <row r="91" spans="1:1" x14ac:dyDescent="0.25">
      <c r="A91">
        <v>5371</v>
      </c>
    </row>
    <row r="92" spans="1:1" x14ac:dyDescent="0.25">
      <c r="A92">
        <v>5267</v>
      </c>
    </row>
    <row r="93" spans="1:1" x14ac:dyDescent="0.25">
      <c r="A93">
        <v>5796</v>
      </c>
    </row>
    <row r="94" spans="1:1" x14ac:dyDescent="0.25">
      <c r="A94">
        <v>5034</v>
      </c>
    </row>
    <row r="95" spans="1:1" x14ac:dyDescent="0.25">
      <c r="A95">
        <v>5356</v>
      </c>
    </row>
    <row r="96" spans="1:1" x14ac:dyDescent="0.25">
      <c r="A96">
        <v>6046</v>
      </c>
    </row>
    <row r="97" spans="1:1" x14ac:dyDescent="0.25">
      <c r="A97">
        <v>5193</v>
      </c>
    </row>
    <row r="98" spans="1:1" x14ac:dyDescent="0.25">
      <c r="A98">
        <v>4670</v>
      </c>
    </row>
    <row r="99" spans="1:1" x14ac:dyDescent="0.25">
      <c r="A99">
        <v>4542</v>
      </c>
    </row>
    <row r="100" spans="1:1" x14ac:dyDescent="0.25">
      <c r="A100">
        <v>5034</v>
      </c>
    </row>
    <row r="101" spans="1:1" x14ac:dyDescent="0.25">
      <c r="A101">
        <v>3872</v>
      </c>
    </row>
    <row r="102" spans="1:1" x14ac:dyDescent="0.25">
      <c r="A102">
        <v>4951</v>
      </c>
    </row>
    <row r="103" spans="1:1" x14ac:dyDescent="0.25">
      <c r="A103">
        <v>5103</v>
      </c>
    </row>
    <row r="104" spans="1:1" x14ac:dyDescent="0.25">
      <c r="A104">
        <v>5631</v>
      </c>
    </row>
    <row r="105" spans="1:1" x14ac:dyDescent="0.25">
      <c r="A105">
        <v>5250</v>
      </c>
    </row>
    <row r="106" spans="1:1" x14ac:dyDescent="0.25">
      <c r="A106">
        <v>4768</v>
      </c>
    </row>
    <row r="107" spans="1:1" x14ac:dyDescent="0.25">
      <c r="A107">
        <v>4299</v>
      </c>
    </row>
    <row r="108" spans="1:1" x14ac:dyDescent="0.25">
      <c r="A108">
        <v>5032</v>
      </c>
    </row>
    <row r="109" spans="1:1" x14ac:dyDescent="0.25">
      <c r="A109">
        <v>5483</v>
      </c>
    </row>
    <row r="110" spans="1:1" x14ac:dyDescent="0.25">
      <c r="A110">
        <v>5570</v>
      </c>
    </row>
    <row r="111" spans="1:1" x14ac:dyDescent="0.25">
      <c r="A111">
        <v>5235</v>
      </c>
    </row>
    <row r="112" spans="1:1" x14ac:dyDescent="0.25">
      <c r="A112">
        <v>4943</v>
      </c>
    </row>
    <row r="113" spans="1:1" x14ac:dyDescent="0.25">
      <c r="A113">
        <v>5820</v>
      </c>
    </row>
  </sheetData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zoomScale="85" zoomScaleNormal="85" workbookViewId="0">
      <selection activeCell="E26" sqref="E26"/>
    </sheetView>
  </sheetViews>
  <sheetFormatPr defaultColWidth="10.85546875" defaultRowHeight="18.75" x14ac:dyDescent="0.3"/>
  <cols>
    <col min="1" max="1" width="16.28515625" style="19" customWidth="1"/>
    <col min="2" max="2" width="13.7109375" style="19" customWidth="1"/>
    <col min="3" max="3" width="10.85546875" style="19"/>
    <col min="4" max="4" width="24.85546875" style="19" customWidth="1"/>
    <col min="5" max="9" width="10.85546875" style="19"/>
    <col min="10" max="10" width="14.140625" style="19" customWidth="1"/>
    <col min="11" max="16384" width="10.85546875" style="19"/>
  </cols>
  <sheetData>
    <row r="2" spans="1:6" x14ac:dyDescent="0.3">
      <c r="A2" s="2" t="s">
        <v>112</v>
      </c>
      <c r="B2" s="19" t="s">
        <v>99</v>
      </c>
    </row>
    <row r="3" spans="1:6" x14ac:dyDescent="0.3">
      <c r="B3" s="19" t="s">
        <v>100</v>
      </c>
    </row>
    <row r="4" spans="1:6" x14ac:dyDescent="0.3">
      <c r="B4" s="19" t="s">
        <v>101</v>
      </c>
    </row>
    <row r="5" spans="1:6" x14ac:dyDescent="0.3">
      <c r="B5" s="19" t="s">
        <v>102</v>
      </c>
    </row>
    <row r="6" spans="1:6" x14ac:dyDescent="0.3">
      <c r="B6" s="19" t="s">
        <v>103</v>
      </c>
    </row>
    <row r="7" spans="1:6" x14ac:dyDescent="0.3">
      <c r="B7" s="19" t="s">
        <v>104</v>
      </c>
    </row>
    <row r="8" spans="1:6" x14ac:dyDescent="0.3">
      <c r="B8" s="19" t="s">
        <v>105</v>
      </c>
    </row>
    <row r="10" spans="1:6" x14ac:dyDescent="0.3">
      <c r="A10" s="4" t="s">
        <v>175</v>
      </c>
      <c r="B10" s="2"/>
      <c r="C10" s="2"/>
      <c r="D10" s="2"/>
      <c r="E10" s="2"/>
    </row>
    <row r="11" spans="1:6" x14ac:dyDescent="0.3">
      <c r="A11" s="4" t="s">
        <v>176</v>
      </c>
      <c r="B11" s="2"/>
      <c r="C11" s="2"/>
      <c r="D11" s="2"/>
      <c r="E11" s="2"/>
    </row>
    <row r="12" spans="1:6" x14ac:dyDescent="0.3">
      <c r="A12" s="4" t="s">
        <v>177</v>
      </c>
      <c r="B12" s="4">
        <f>_xlfn.NORM.S.INV(0.95)</f>
        <v>1.6448536269514715</v>
      </c>
      <c r="C12" s="2"/>
      <c r="D12" s="2"/>
      <c r="E12" s="2"/>
    </row>
    <row r="13" spans="1:6" x14ac:dyDescent="0.3">
      <c r="A13" s="4" t="s">
        <v>178</v>
      </c>
      <c r="B13" s="4">
        <f>(98-100)/(2/3)</f>
        <v>-3</v>
      </c>
      <c r="C13" s="2"/>
    </row>
    <row r="14" spans="1:6" x14ac:dyDescent="0.3">
      <c r="A14" s="4" t="s">
        <v>179</v>
      </c>
      <c r="B14" s="4"/>
      <c r="C14" s="2"/>
      <c r="D14" s="2"/>
      <c r="E14" s="2"/>
      <c r="F14" s="2"/>
    </row>
    <row r="15" spans="1:6" x14ac:dyDescent="0.3">
      <c r="A15" s="2"/>
      <c r="B15" s="2"/>
      <c r="C15" s="2"/>
      <c r="D15" s="2"/>
      <c r="E15" s="2"/>
      <c r="F15" s="2"/>
    </row>
    <row r="16" spans="1:6" x14ac:dyDescent="0.3">
      <c r="A16" s="2"/>
      <c r="B16" s="2"/>
      <c r="C16" s="2"/>
      <c r="D16" s="2"/>
      <c r="E16" s="2"/>
      <c r="F16" s="2"/>
    </row>
    <row r="18" spans="1:6" x14ac:dyDescent="0.3">
      <c r="A18" s="2" t="s">
        <v>113</v>
      </c>
      <c r="B18" s="19" t="s">
        <v>106</v>
      </c>
    </row>
    <row r="19" spans="1:6" x14ac:dyDescent="0.3">
      <c r="B19" s="19" t="s">
        <v>107</v>
      </c>
    </row>
    <row r="20" spans="1:6" x14ac:dyDescent="0.3">
      <c r="B20" s="19" t="s">
        <v>108</v>
      </c>
    </row>
    <row r="21" spans="1:6" x14ac:dyDescent="0.3">
      <c r="B21" s="19" t="s">
        <v>109</v>
      </c>
    </row>
    <row r="22" spans="1:6" x14ac:dyDescent="0.3">
      <c r="B22" s="19" t="s">
        <v>110</v>
      </c>
    </row>
    <row r="23" spans="1:6" x14ac:dyDescent="0.3">
      <c r="B23" s="19" t="s">
        <v>111</v>
      </c>
    </row>
    <row r="25" spans="1:6" x14ac:dyDescent="0.3">
      <c r="B25" s="2" t="s">
        <v>159</v>
      </c>
      <c r="C25" s="2"/>
      <c r="D25" s="2"/>
    </row>
    <row r="26" spans="1:6" x14ac:dyDescent="0.3">
      <c r="B26" s="2" t="s">
        <v>160</v>
      </c>
      <c r="C26" s="2"/>
      <c r="D26" s="2"/>
      <c r="E26" s="19" t="s">
        <v>180</v>
      </c>
    </row>
    <row r="27" spans="1:6" x14ac:dyDescent="0.3">
      <c r="B27" s="2" t="s">
        <v>161</v>
      </c>
      <c r="C27" s="2"/>
      <c r="D27" s="2">
        <f>_xlfn.NORM.S.INV(0.99)</f>
        <v>2.3263478740408408</v>
      </c>
    </row>
    <row r="28" spans="1:6" x14ac:dyDescent="0.3">
      <c r="B28" s="2" t="s">
        <v>162</v>
      </c>
      <c r="C28" s="2"/>
    </row>
    <row r="29" spans="1:6" x14ac:dyDescent="0.3">
      <c r="B29" s="2" t="s">
        <v>163</v>
      </c>
      <c r="C29" s="2"/>
    </row>
    <row r="31" spans="1:6" x14ac:dyDescent="0.3">
      <c r="B31" s="2" t="s">
        <v>168</v>
      </c>
      <c r="C31" s="2"/>
      <c r="D31" s="2"/>
      <c r="E31" s="2">
        <f>(1312-1250)/(150/SQRT(25))</f>
        <v>2.0666666666666669</v>
      </c>
    </row>
    <row r="32" spans="1:6" x14ac:dyDescent="0.3">
      <c r="B32" s="2" t="s">
        <v>164</v>
      </c>
      <c r="C32" s="2"/>
      <c r="D32" s="2"/>
      <c r="E32" s="2"/>
      <c r="F32" s="2"/>
    </row>
    <row r="33" spans="2:6" x14ac:dyDescent="0.3">
      <c r="B33" s="2" t="s">
        <v>165</v>
      </c>
      <c r="C33" s="2"/>
      <c r="D33" s="2"/>
      <c r="E33" s="2"/>
      <c r="F33" s="2"/>
    </row>
  </sheetData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Hypothesis Testing</vt:lpstr>
      <vt:lpstr>The test</vt:lpstr>
      <vt:lpstr>p-value</vt:lpstr>
      <vt:lpstr>One-Sided Test</vt:lpstr>
      <vt:lpstr>Example1</vt:lpstr>
      <vt:lpstr>Examples2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Huseyin;Bonamome</dc:creator>
  <cp:lastModifiedBy>Marianna Bonanome</cp:lastModifiedBy>
  <cp:lastPrinted>2013-11-26T18:47:32Z</cp:lastPrinted>
  <dcterms:created xsi:type="dcterms:W3CDTF">2011-01-25T07:38:31Z</dcterms:created>
  <dcterms:modified xsi:type="dcterms:W3CDTF">2014-05-06T19:50:32Z</dcterms:modified>
</cp:coreProperties>
</file>