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drawings/drawing3.xml" ContentType="application/vnd.openxmlformats-officedocument.drawing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/"/>
    </mc:Choice>
  </mc:AlternateContent>
  <xr:revisionPtr revIDLastSave="0" documentId="8_{AA1F6D10-2D37-3A47-8E99-66D1CBA6E7BA}" xr6:coauthVersionLast="45" xr6:coauthVersionMax="45" xr10:uidLastSave="{00000000-0000-0000-0000-000000000000}"/>
  <bookViews>
    <workbookView xWindow="2140" yWindow="460" windowWidth="23860" windowHeight="19440" tabRatio="644" activeTab="3" xr2:uid="{00000000-000D-0000-FFFF-FFFF00000000}"/>
  </bookViews>
  <sheets>
    <sheet name="t-Distribution" sheetId="2" r:id="rId1"/>
    <sheet name="Two sided test" sheetId="5" r:id="rId2"/>
    <sheet name="One-Sided Test" sheetId="7" r:id="rId3"/>
    <sheet name="Exampl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3" l="1"/>
  <c r="D14" i="3"/>
  <c r="D13" i="3"/>
  <c r="D12" i="3"/>
  <c r="D98" i="7"/>
  <c r="D92" i="7"/>
  <c r="B68" i="5" l="1"/>
  <c r="D68" i="5"/>
  <c r="G66" i="5"/>
  <c r="E65" i="5"/>
  <c r="D61" i="5"/>
  <c r="H50" i="5"/>
  <c r="H48" i="5"/>
  <c r="G58" i="5"/>
</calcChain>
</file>

<file path=xl/sharedStrings.xml><?xml version="1.0" encoding="utf-8"?>
<sst xmlns="http://schemas.openxmlformats.org/spreadsheetml/2006/main" count="164" uniqueCount="161">
  <si>
    <t>Example:</t>
  </si>
  <si>
    <t>Example</t>
  </si>
  <si>
    <t>Note:</t>
  </si>
  <si>
    <t>How do we test H0?</t>
  </si>
  <si>
    <t>Suppose that X1, . . . , Xn are a sample from a normal distribution having an</t>
  </si>
  <si>
    <t>hypothesis that the mean μ is equal to some specified value against the alternative</t>
  </si>
  <si>
    <t>that it is not. That is, we want to test</t>
  </si>
  <si>
    <t>against the alternative hypothesis</t>
  </si>
  <si>
    <t>for a specified value μ0.</t>
  </si>
  <si>
    <t>One-Sided Test</t>
  </si>
  <si>
    <t>the mean is less than or equal to some specified value μ0 versus the alternative</t>
  </si>
  <si>
    <t>that it is greater than that value. That is, we are often interested in testing</t>
  </si>
  <si>
    <t>In this case, the hypothesis we are interested in testing is that</t>
  </si>
  <si>
    <t>against the alternative</t>
  </si>
  <si>
    <t>we would want to reject H0 only when the sample mean X^bar is much larger</t>
  </si>
  <si>
    <t>than μ0 (and no longer when it is much smaller), i.e., ONE-SIDED.</t>
  </si>
  <si>
    <t xml:space="preserve">In the case of </t>
  </si>
  <si>
    <t>the rejection region will be on the left and all  calculations are same as above.</t>
  </si>
  <si>
    <t>SUMMARY</t>
  </si>
  <si>
    <t>9.4 Inference About a Population Mean with Unknown Standard Deviation</t>
  </si>
  <si>
    <t>Student t-Distribution</t>
  </si>
  <si>
    <t>t-density function of student t-distribution is</t>
  </si>
  <si>
    <t>where n is the parameter of the student t-distribution called degrees of freedom.</t>
  </si>
  <si>
    <t xml:space="preserve">The mean of a student random variable is </t>
  </si>
  <si>
    <t>The variance of a student random variable is</t>
  </si>
  <si>
    <t>Normal distribution is bell shaped</t>
  </si>
  <si>
    <t>Student t-distribution is mound shaped.</t>
  </si>
  <si>
    <t>R-Source Code (for those who are interested):</t>
  </si>
  <si>
    <t># Display the Student's t distributions with various</t>
  </si>
  <si>
    <t># degrees of freedom and compare to the normal distribution</t>
  </si>
  <si>
    <t>x &lt;- seq(-4, 4, length=100)</t>
  </si>
  <si>
    <t>hx &lt;- dnorm(x)</t>
  </si>
  <si>
    <t>degf &lt;- c(1, 3, 8, 30)</t>
  </si>
  <si>
    <t>colors &lt;- c("red", "blue", "darkgreen", "gold", "black")</t>
  </si>
  <si>
    <t>labels &lt;- c("df=1", "df=3", "df=8", "df=30", "normal")</t>
  </si>
  <si>
    <t>plot(x, hx, type="l", lty=2, xlab="x value",</t>
  </si>
  <si>
    <t>for (i in 1:4){</t>
  </si>
  <si>
    <t>}</t>
  </si>
  <si>
    <t>legend("topright", inset=.05, title="Distributions",</t>
  </si>
  <si>
    <t xml:space="preserve">  ylab="Density", main="Comparison of t Distributions")</t>
  </si>
  <si>
    <t xml:space="preserve">  lines(x, dt(x,degf[i]), lwd=2, col=colors[i])</t>
  </si>
  <si>
    <t xml:space="preserve">  labels, lwd=2, lty=c(1, 1, 1, 1, 2), col=colors)</t>
  </si>
  <si>
    <t>becomes smaller and approaches to the standard normal distribution.</t>
  </si>
  <si>
    <t>Determining Student t-values</t>
  </si>
  <si>
    <t>For each value of n (degree of freedom), there is a different student t-distribution.</t>
  </si>
  <si>
    <t>The quantity</t>
  </si>
  <si>
    <t>is defined to be:</t>
  </si>
  <si>
    <r>
      <t>where Tn is a t random variable with n degrees of freedom</t>
    </r>
    <r>
      <rPr>
        <sz val="12"/>
        <color theme="1"/>
        <rFont val="Calibri"/>
        <family val="2"/>
        <scheme val="minor"/>
      </rPr>
      <t>.</t>
    </r>
  </si>
  <si>
    <t>Using EXCEL:</t>
  </si>
  <si>
    <t>area to the right of x.</t>
  </si>
  <si>
    <t>means</t>
  </si>
  <si>
    <t>P(t &gt; 1.972) + P(t &lt; -1.972) = 0.025 + 0.025 = 0.05</t>
  </si>
  <si>
    <t>Degree of freedom is the number of sample values that can vary after certain restrictions</t>
  </si>
  <si>
    <t>Thus the degree of freedom is n-1=9.</t>
  </si>
  <si>
    <t>t-distribution is discovered by mathematician William S. Gosset in 1908 and refined by R. A. Fisher in 1925.</t>
  </si>
  <si>
    <t>t-statistics is defined by</t>
  </si>
  <si>
    <t>where S is sample standard deviation:</t>
  </si>
  <si>
    <t>Reject H0 if |T| ≥ t_(n−1,α/2)</t>
  </si>
  <si>
    <t>p-Value Method:</t>
  </si>
  <si>
    <t>A fast-food establishment has been averaging about $2000 of business</t>
  </si>
  <si>
    <t>per weekday. To see whether business is changing due to a deteriorating</t>
  </si>
  <si>
    <t>economy (which may or may not be good for the fast-food industry),</t>
  </si>
  <si>
    <t>management has decided to carefully study the figures for the next</t>
  </si>
  <si>
    <t>8 days. Suppose the figures are</t>
  </si>
  <si>
    <t>(a) What are the null and the alternative hypotheses?</t>
  </si>
  <si>
    <t>(b) Are the data significant enough, at the 5 percent level, to prove</t>
  </si>
  <si>
    <t>that a change has occurred?</t>
  </si>
  <si>
    <t>(c) What about at the 1 percent level?</t>
  </si>
  <si>
    <r>
      <t>(d) F</t>
    </r>
    <r>
      <rPr>
        <sz val="12"/>
        <color theme="1"/>
        <rFont val="Calibri"/>
        <family val="2"/>
        <scheme val="minor"/>
      </rPr>
      <t>ind the</t>
    </r>
    <r>
      <rPr>
        <sz val="12"/>
        <color theme="1"/>
        <rFont val="Calibri"/>
        <family val="2"/>
        <scheme val="minor"/>
      </rPr>
      <t xml:space="preserve"> p value.</t>
    </r>
  </si>
  <si>
    <r>
      <t>The significance-level-α test is again based on the test</t>
    </r>
    <r>
      <rPr>
        <sz val="12"/>
        <color theme="1"/>
        <rFont val="Calibri"/>
        <family val="2"/>
        <scheme val="minor"/>
      </rPr>
      <t xml:space="preserve"> statistic.</t>
    </r>
  </si>
  <si>
    <t>and the test is as follows:</t>
  </si>
  <si>
    <t>Do not reject H0 otherwise</t>
  </si>
  <si>
    <t>degrees of freedom is less than or equal to the observed value of T.</t>
  </si>
  <si>
    <r>
      <t>Reject H0 if T ≤ −t</t>
    </r>
    <r>
      <rPr>
        <sz val="12"/>
        <color theme="1"/>
        <rFont val="Calibri"/>
        <family val="2"/>
        <scheme val="minor"/>
      </rPr>
      <t>_(</t>
    </r>
    <r>
      <rPr>
        <sz val="12"/>
        <color theme="1"/>
        <rFont val="Calibri"/>
        <family val="2"/>
        <scheme val="minor"/>
      </rPr>
      <t>n−1,α</t>
    </r>
    <r>
      <rPr>
        <sz val="12"/>
        <color theme="1"/>
        <rFont val="Calibri"/>
        <family val="2"/>
        <scheme val="minor"/>
      </rPr>
      <t>)</t>
    </r>
  </si>
  <si>
    <r>
      <t>In addition, the p value equals the probability that a t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random variable with n − 1</t>
    </r>
  </si>
  <si>
    <r>
      <t>The t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test can be used even when the underlying distribution is not normal, provided</t>
    </r>
  </si>
  <si>
    <t xml:space="preserve">Use p-value method to determine whether there is enough evidence to infer </t>
  </si>
  <si>
    <t>that the population mean is greater than 5000.</t>
  </si>
  <si>
    <t xml:space="preserve">difference between their actual weight and their ideal weight was calculated. </t>
  </si>
  <si>
    <t>The data is stored below.</t>
  </si>
  <si>
    <t>Do these data allow us to infer that the doctor's claim is true?</t>
  </si>
  <si>
    <t>Weights</t>
  </si>
  <si>
    <t>P-VALUE METHOD</t>
  </si>
  <si>
    <t>Mean=</t>
  </si>
  <si>
    <t>St. Dev.=</t>
  </si>
  <si>
    <r>
      <rPr>
        <sz val="12"/>
        <color theme="1"/>
        <rFont val="Calibri"/>
        <family val="2"/>
        <scheme val="minor"/>
      </rPr>
      <t>(</t>
    </r>
    <r>
      <rPr>
        <sz val="12"/>
        <color theme="1"/>
        <rFont val="Calibri"/>
        <family val="2"/>
        <scheme val="minor"/>
      </rPr>
      <t>area to the right of x</t>
    </r>
    <r>
      <rPr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 xml:space="preserve"> + </t>
    </r>
    <r>
      <rPr>
        <sz val="12"/>
        <color theme="1"/>
        <rFont val="Calibri"/>
        <family val="2"/>
        <scheme val="minor"/>
      </rPr>
      <t>(</t>
    </r>
    <r>
      <rPr>
        <sz val="12"/>
        <color theme="1"/>
        <rFont val="Calibri"/>
        <family val="2"/>
        <scheme val="minor"/>
      </rPr>
      <t>area to the left of -x</t>
    </r>
    <r>
      <rPr>
        <sz val="12"/>
        <color theme="1"/>
        <rFont val="Calibri"/>
        <family val="2"/>
        <scheme val="minor"/>
      </rPr>
      <t>)</t>
    </r>
  </si>
  <si>
    <r>
      <t>then 1</t>
    </r>
    <r>
      <rPr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th value is determined by 800-sum of first 9 scores. </t>
    </r>
  </si>
  <si>
    <r>
      <t>unknown mean μ and un</t>
    </r>
    <r>
      <rPr>
        <sz val="12"/>
        <color theme="1"/>
        <rFont val="Calibri"/>
        <family val="2"/>
        <scheme val="minor"/>
      </rPr>
      <t>known</t>
    </r>
    <r>
      <rPr>
        <sz val="12"/>
        <color theme="1"/>
        <rFont val="Calibri"/>
        <family val="2"/>
        <scheme val="minor"/>
      </rPr>
      <t xml:space="preserve"> standard deviation</t>
    </r>
    <r>
      <rPr>
        <sz val="12"/>
        <color theme="1"/>
        <rFont val="Calibri"/>
        <family val="2"/>
        <scheme val="minor"/>
      </rPr>
      <t>, and suppose we want to test the null</t>
    </r>
  </si>
  <si>
    <r>
      <t>The sample mean and sample st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ndard deviation are 5100 and 750 respectively.</t>
    </r>
  </si>
  <si>
    <t>H0:</t>
  </si>
  <si>
    <t>H1:</t>
  </si>
  <si>
    <t xml:space="preserve">As n increases (degrees of freedom) the distribution's dispersion </t>
  </si>
  <si>
    <t>T.DIST(X, n, cum.)</t>
  </si>
  <si>
    <t>area to the left of x.</t>
  </si>
  <si>
    <t>T.DIST.2T(X,n)</t>
  </si>
  <si>
    <t>T.DIST.RT(X,n)</t>
  </si>
  <si>
    <t>T.INV.2T(Prob., n)</t>
  </si>
  <si>
    <t>T.INV.2T(0.05, 200) = 1.972</t>
  </si>
  <si>
    <t xml:space="preserve">A random sample of 400 observations was taken from a normal population. </t>
  </si>
  <si>
    <t>A diet doctor claims that the average North American is more than 20 pounds overweight.</t>
  </si>
  <si>
    <t xml:space="preserve">To test this claim, a random sample of 100 North Americans was weighed, and the </t>
  </si>
  <si>
    <t>T (test statistic)=</t>
  </si>
  <si>
    <t>p-value = P(T&gt;=t.s.)=</t>
  </si>
  <si>
    <t xml:space="preserve"> have been imposed on all data values.</t>
  </si>
  <si>
    <t>e.g., Let 10 students have quiz score with mean 80. We can freely assign scores to first 9 values</t>
  </si>
  <si>
    <t>do not reject H0 otherwise</t>
  </si>
  <si>
    <t>Note that this test is two tailed and the area at each tail is alpha/2 where alpha is the significance level.</t>
  </si>
  <si>
    <t>p-value = 2P(|T_(n-1)|&gt;=|t.s.|)</t>
  </si>
  <si>
    <t>where t.s. is the test statistic and T_(n-1) is a t random variable with n-1 d.o.f.</t>
  </si>
  <si>
    <t>the sample size is reasonably large. This is true because the central limit</t>
  </si>
  <si>
    <t>theorem states that the sample mean X will be approximately normal no matter what the</t>
  </si>
  <si>
    <t>population distribution and the sample standard deviation S be will approximately</t>
  </si>
  <si>
    <t>equal to σ.</t>
  </si>
  <si>
    <t>NOTE: When working with a particular sample size n, the degree of freedom is n-1.</t>
  </si>
  <si>
    <t>H0: mu=2000</t>
  </si>
  <si>
    <t>HA: mu not equa to 2000</t>
  </si>
  <si>
    <t>We make note that sigma (the pop. S.d. is NOT given here) this tell us that we must use a t-test!</t>
  </si>
  <si>
    <t>a)</t>
  </si>
  <si>
    <t>b) given alpha=.05 now we need to compute t_(7,.05/2)=t_(7,.025)=</t>
  </si>
  <si>
    <t>d.o.f. n-1=8-1=7</t>
  </si>
  <si>
    <t>T.INV(0.025,7)</t>
  </si>
  <si>
    <t>Now, find the t.s. and see if it falls in the rejection region</t>
  </si>
  <si>
    <t>t.s.=(x^bar-mu)/(s.d./SQRT(n))=</t>
  </si>
  <si>
    <t>s.d.=</t>
  </si>
  <si>
    <t>STDEV.S(A46:H46)</t>
  </si>
  <si>
    <t>x^bar=</t>
  </si>
  <si>
    <t>AVERAGE(A46:H46)</t>
  </si>
  <si>
    <t>(H50-2000)/(H48/SQRT(8))</t>
  </si>
  <si>
    <t>The t.s. does not fall in the rejection region, so we FAIL TO REJECT the null hypothesis.</t>
  </si>
  <si>
    <t>This means that the average of $2000 business per weekday holds, it has not changed.</t>
  </si>
  <si>
    <t>b) now calculate t_(7,0.01/2)=t_(7,.005)=</t>
  </si>
  <si>
    <t>T.INV(0.005,7)</t>
  </si>
  <si>
    <t>still, the t.s. falls into the DO NOT REJECT region, same result as part a)</t>
  </si>
  <si>
    <t>c) p-value:</t>
  </si>
  <si>
    <t>Use 2*T.DIST.RT(1.924,7) or T.DIST.2T(1.924,7)</t>
  </si>
  <si>
    <t>Since p-value is not "small" i.e. not less than .05, we FAIL TO REJECT the null hypothesis.</t>
  </si>
  <si>
    <t>HA: mu&gt;5000</t>
  </si>
  <si>
    <t>NOTE: When deciding which is the null and which is the alternate hyp, the strict inequality is always the alternate</t>
  </si>
  <si>
    <t>H0: mu &lt;=5000</t>
  </si>
  <si>
    <t>and it is your claim. Also notice, that sigma is NOT given, so we know to use the t-distribution instead of the normal distribution!</t>
  </si>
  <si>
    <t>s.d.=750</t>
  </si>
  <si>
    <t>n=400</t>
  </si>
  <si>
    <t>t.s.=(x^bar-mu)/(s.d/SQRT(n))=</t>
  </si>
  <si>
    <t>(5100-5000)/(750/SQRT(400))</t>
  </si>
  <si>
    <t>p-value will allow us to determine whether to reject or fail to reject the null hypothesis.</t>
  </si>
  <si>
    <t>small p-value, speaks to the falsity of the null hyp.</t>
  </si>
  <si>
    <t>P(T_399&gt;t.s.)=</t>
  </si>
  <si>
    <t>d.o.f.=n-1=399</t>
  </si>
  <si>
    <t>1-T.DIST(D92,399,TRUE)</t>
  </si>
  <si>
    <t xml:space="preserve">Since the p-value is less than common significance levels (i.e. .10, .05 and even .01) we </t>
  </si>
  <si>
    <t>REJECT the null hypothesis.</t>
  </si>
  <si>
    <t xml:space="preserve"> This means our claim is true, i.e. the population mean is greater than 5000.</t>
  </si>
  <si>
    <t>mu&lt;=20</t>
  </si>
  <si>
    <t>mu&gt;20</t>
  </si>
  <si>
    <t>(D12-20)/(D13/SQRT(100))</t>
  </si>
  <si>
    <t>STDEV.S(A12:A111)</t>
  </si>
  <si>
    <t>AVERAGE(A12:A111)</t>
  </si>
  <si>
    <t>d.o.f.=99</t>
  </si>
  <si>
    <t>Since the p-value is really small, we REJECT the null hypothesis which means</t>
  </si>
  <si>
    <t>the claim is true, i.e. North Americans are on average more than 20 lbs overweight.</t>
  </si>
  <si>
    <t>1-T.DIST(D14,99,TRUE)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</si>
</sst>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7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0" xfId="0" applyFont="1"/>
    <xf numFmtId="0" fontId="4" fillId="0" borderId="0" xfId="0" applyFont="1" applyBorder="1"/>
    <xf numFmtId="0" fontId="4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1" xfId="0" applyFont="1" applyBorder="1"/>
    <xf numFmtId="0" fontId="2" fillId="0" borderId="0" xfId="0" applyFont="1"/>
    <xf numFmtId="0" fontId="17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2</xdr:row>
      <xdr:rowOff>0</xdr:rowOff>
    </xdr:from>
    <xdr:to>
      <xdr:col>4</xdr:col>
      <xdr:colOff>254000</xdr:colOff>
      <xdr:row>3</xdr:row>
      <xdr:rowOff>88900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6</xdr:col>
      <xdr:colOff>666750</xdr:colOff>
      <xdr:row>21</xdr:row>
      <xdr:rowOff>73025</xdr:rowOff>
    </xdr:from>
    <xdr:to>
      <xdr:col>14</xdr:col>
      <xdr:colOff>403225</xdr:colOff>
      <xdr:row>50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4445000"/>
          <a:ext cx="5641975" cy="5937250"/>
        </a:xfrm>
        <a:prstGeom prst="rect">
          <a:avLst/>
        </a:prstGeom>
        <a:solidFill>
          <a:schemeClr val="bg1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190500</xdr:rowOff>
        </xdr:from>
        <xdr:to>
          <xdr:col>6</xdr:col>
          <xdr:colOff>0</xdr:colOff>
          <xdr:row>9</xdr:row>
          <xdr:rowOff>165100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114300</xdr:rowOff>
        </xdr:from>
        <xdr:to>
          <xdr:col>2</xdr:col>
          <xdr:colOff>355600</xdr:colOff>
          <xdr:row>17</xdr:row>
          <xdr:rowOff>63500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20</xdr:row>
          <xdr:rowOff>25400</xdr:rowOff>
        </xdr:from>
        <xdr:to>
          <xdr:col>4</xdr:col>
          <xdr:colOff>266700</xdr:colOff>
          <xdr:row>23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209550</xdr:colOff>
      <xdr:row>54</xdr:row>
      <xdr:rowOff>190500</xdr:rowOff>
    </xdr:from>
    <xdr:to>
      <xdr:col>12</xdr:col>
      <xdr:colOff>82550</xdr:colOff>
      <xdr:row>66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9625" y="11258550"/>
          <a:ext cx="3578225" cy="2403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55</xdr:row>
          <xdr:rowOff>127000</xdr:rowOff>
        </xdr:from>
        <xdr:to>
          <xdr:col>2</xdr:col>
          <xdr:colOff>0</xdr:colOff>
          <xdr:row>57</xdr:row>
          <xdr:rowOff>76200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58</xdr:row>
          <xdr:rowOff>0</xdr:rowOff>
        </xdr:from>
        <xdr:to>
          <xdr:col>3</xdr:col>
          <xdr:colOff>241300</xdr:colOff>
          <xdr:row>60</xdr:row>
          <xdr:rowOff>76200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38100</xdr:rowOff>
    </xdr:from>
    <xdr:to>
      <xdr:col>2</xdr:col>
      <xdr:colOff>266700</xdr:colOff>
      <xdr:row>7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1219200"/>
          <a:ext cx="1003300" cy="33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38100</xdr:rowOff>
    </xdr:from>
    <xdr:to>
      <xdr:col>2</xdr:col>
      <xdr:colOff>241300</xdr:colOff>
      <xdr:row>10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" y="1790700"/>
          <a:ext cx="977900" cy="266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355600</xdr:colOff>
          <xdr:row>14</xdr:row>
          <xdr:rowOff>63500</xdr:rowOff>
        </xdr:from>
        <xdr:to>
          <xdr:col>2</xdr:col>
          <xdr:colOff>342900</xdr:colOff>
          <xdr:row>18</xdr:row>
          <xdr:rowOff>139700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21</xdr:row>
          <xdr:rowOff>76200</xdr:rowOff>
        </xdr:from>
        <xdr:to>
          <xdr:col>2</xdr:col>
          <xdr:colOff>330200</xdr:colOff>
          <xdr:row>26</xdr:row>
          <xdr:rowOff>38100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292100</xdr:colOff>
      <xdr:row>17</xdr:row>
      <xdr:rowOff>76200</xdr:rowOff>
    </xdr:from>
    <xdr:to>
      <xdr:col>9</xdr:col>
      <xdr:colOff>63500</xdr:colOff>
      <xdr:row>28</xdr:row>
      <xdr:rowOff>139700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1900" y="3352800"/>
          <a:ext cx="4279900" cy="215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5</xdr:row>
      <xdr:rowOff>114300</xdr:rowOff>
    </xdr:from>
    <xdr:to>
      <xdr:col>1</xdr:col>
      <xdr:colOff>495300</xdr:colOff>
      <xdr:row>7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1130300"/>
          <a:ext cx="1066800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9</xdr:row>
      <xdr:rowOff>63500</xdr:rowOff>
    </xdr:from>
    <xdr:to>
      <xdr:col>1</xdr:col>
      <xdr:colOff>482600</xdr:colOff>
      <xdr:row>11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1841500"/>
          <a:ext cx="1092200" cy="393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101600</xdr:colOff>
      <xdr:row>42</xdr:row>
      <xdr:rowOff>63500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874000"/>
          <a:ext cx="927100" cy="25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76200</xdr:rowOff>
    </xdr:from>
    <xdr:to>
      <xdr:col>1</xdr:col>
      <xdr:colOff>88900</xdr:colOff>
      <xdr:row>43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8140700"/>
          <a:ext cx="914400" cy="25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15</xdr:row>
      <xdr:rowOff>0</xdr:rowOff>
    </xdr:from>
    <xdr:to>
      <xdr:col>5</xdr:col>
      <xdr:colOff>427822</xdr:colOff>
      <xdr:row>26</xdr:row>
      <xdr:rowOff>177800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900" y="2921000"/>
          <a:ext cx="4491822" cy="2273300"/>
        </a:xfrm>
        <a:prstGeom prst="rect">
          <a:avLst/>
        </a:prstGeom>
      </xdr:spPr>
    </xdr:pic>
    <xdr:clientData/>
  </xdr:twoCellAnchor>
  <xdr:twoCellAnchor editAs="oneCell">
    <xdr:from>
      <xdr:col>0</xdr:col>
      <xdr:colOff>825499</xdr:colOff>
      <xdr:row>28</xdr:row>
      <xdr:rowOff>0</xdr:rowOff>
    </xdr:from>
    <xdr:to>
      <xdr:col>2</xdr:col>
      <xdr:colOff>687732</xdr:colOff>
      <xdr:row>32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5499" y="5397500"/>
          <a:ext cx="1513233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165100</xdr:rowOff>
    </xdr:from>
    <xdr:to>
      <xdr:col>9</xdr:col>
      <xdr:colOff>88900</xdr:colOff>
      <xdr:row>71</xdr:row>
      <xdr:rowOff>103368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9982200"/>
          <a:ext cx="7670800" cy="4611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9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opLeftCell="A55" zoomScale="200" zoomScaleNormal="200" workbookViewId="0">
      <selection activeCell="C75" sqref="C75"/>
    </sheetView>
  </sheetViews>
  <sheetFormatPr baseColWidth="10" defaultColWidth="11.5" defaultRowHeight="16" x14ac:dyDescent="0.2"/>
  <cols>
    <col min="1" max="1" width="9.1640625" style="11" customWidth="1"/>
    <col min="2" max="2" width="8" style="11" customWidth="1"/>
    <col min="3" max="3" width="9.1640625" style="11" customWidth="1"/>
    <col min="4" max="4" width="9.83203125" style="11" customWidth="1"/>
    <col min="5" max="5" width="9.5" style="11" customWidth="1"/>
    <col min="6" max="6" width="10.5" style="11" customWidth="1"/>
    <col min="7" max="7" width="10.1640625" style="11" customWidth="1"/>
    <col min="8" max="8" width="9.83203125" style="11" customWidth="1"/>
    <col min="9" max="16384" width="11.5" style="11"/>
  </cols>
  <sheetData>
    <row r="1" spans="1:3" ht="26" x14ac:dyDescent="0.3">
      <c r="A1" s="1" t="s">
        <v>19</v>
      </c>
      <c r="B1" s="10"/>
      <c r="C1" s="10"/>
    </row>
    <row r="2" spans="1:3" x14ac:dyDescent="0.2">
      <c r="A2" s="14"/>
      <c r="B2" s="10"/>
      <c r="C2" s="10"/>
    </row>
    <row r="3" spans="1:3" ht="19" x14ac:dyDescent="0.25">
      <c r="A3" s="2" t="s">
        <v>20</v>
      </c>
    </row>
    <row r="4" spans="1:3" x14ac:dyDescent="0.2">
      <c r="A4" s="15" t="s">
        <v>21</v>
      </c>
    </row>
    <row r="11" spans="1:3" x14ac:dyDescent="0.2">
      <c r="A11" s="15" t="s">
        <v>22</v>
      </c>
    </row>
    <row r="12" spans="1:3" x14ac:dyDescent="0.2">
      <c r="A12" s="15"/>
    </row>
    <row r="13" spans="1:3" x14ac:dyDescent="0.2">
      <c r="A13" s="15" t="s">
        <v>54</v>
      </c>
    </row>
    <row r="15" spans="1:3" x14ac:dyDescent="0.2">
      <c r="A15" s="15" t="s">
        <v>23</v>
      </c>
    </row>
    <row r="20" spans="1:1" x14ac:dyDescent="0.2">
      <c r="A20" s="15" t="s">
        <v>24</v>
      </c>
    </row>
    <row r="21" spans="1:1" x14ac:dyDescent="0.2">
      <c r="A21" s="15"/>
    </row>
    <row r="22" spans="1:1" x14ac:dyDescent="0.2">
      <c r="A22" s="15"/>
    </row>
    <row r="23" spans="1:1" x14ac:dyDescent="0.2">
      <c r="A23" s="15"/>
    </row>
    <row r="25" spans="1:1" x14ac:dyDescent="0.2">
      <c r="A25" s="15" t="s">
        <v>25</v>
      </c>
    </row>
    <row r="26" spans="1:1" x14ac:dyDescent="0.2">
      <c r="A26" s="15" t="s">
        <v>26</v>
      </c>
    </row>
    <row r="28" spans="1:1" x14ac:dyDescent="0.2">
      <c r="A28" s="25" t="s">
        <v>91</v>
      </c>
    </row>
    <row r="29" spans="1:1" x14ac:dyDescent="0.2">
      <c r="A29" s="15" t="s">
        <v>42</v>
      </c>
    </row>
    <row r="31" spans="1:1" ht="19" x14ac:dyDescent="0.25">
      <c r="A31" s="2" t="s">
        <v>27</v>
      </c>
    </row>
    <row r="32" spans="1:1" ht="17" thickBot="1" x14ac:dyDescent="0.25"/>
    <row r="33" spans="1:6" x14ac:dyDescent="0.2">
      <c r="A33" s="17" t="s">
        <v>28</v>
      </c>
      <c r="B33" s="18"/>
      <c r="C33" s="18"/>
      <c r="D33" s="18"/>
      <c r="E33" s="18"/>
      <c r="F33" s="19"/>
    </row>
    <row r="34" spans="1:6" x14ac:dyDescent="0.2">
      <c r="A34" s="20" t="s">
        <v>29</v>
      </c>
      <c r="B34" s="10"/>
      <c r="C34" s="10"/>
      <c r="D34" s="10"/>
      <c r="E34" s="10"/>
      <c r="F34" s="21"/>
    </row>
    <row r="35" spans="1:6" x14ac:dyDescent="0.2">
      <c r="A35" s="20"/>
      <c r="B35" s="10"/>
      <c r="C35" s="10"/>
      <c r="D35" s="10"/>
      <c r="E35" s="10"/>
      <c r="F35" s="21"/>
    </row>
    <row r="36" spans="1:6" x14ac:dyDescent="0.2">
      <c r="A36" s="20" t="s">
        <v>30</v>
      </c>
      <c r="B36" s="10"/>
      <c r="C36" s="10"/>
      <c r="D36" s="10"/>
      <c r="E36" s="10"/>
      <c r="F36" s="21"/>
    </row>
    <row r="37" spans="1:6" x14ac:dyDescent="0.2">
      <c r="A37" s="20" t="s">
        <v>31</v>
      </c>
      <c r="B37" s="10"/>
      <c r="C37" s="10"/>
      <c r="D37" s="10"/>
      <c r="E37" s="10"/>
      <c r="F37" s="21"/>
    </row>
    <row r="38" spans="1:6" x14ac:dyDescent="0.2">
      <c r="A38" s="20"/>
      <c r="B38" s="10"/>
      <c r="C38" s="10"/>
      <c r="D38" s="10"/>
      <c r="E38" s="10"/>
      <c r="F38" s="21"/>
    </row>
    <row r="39" spans="1:6" x14ac:dyDescent="0.2">
      <c r="A39" s="20" t="s">
        <v>32</v>
      </c>
      <c r="B39" s="10"/>
      <c r="C39" s="10"/>
      <c r="D39" s="10"/>
      <c r="E39" s="10"/>
      <c r="F39" s="21"/>
    </row>
    <row r="40" spans="1:6" x14ac:dyDescent="0.2">
      <c r="A40" s="20" t="s">
        <v>33</v>
      </c>
      <c r="B40" s="10"/>
      <c r="C40" s="10"/>
      <c r="D40" s="10"/>
      <c r="E40" s="10"/>
      <c r="F40" s="21"/>
    </row>
    <row r="41" spans="1:6" x14ac:dyDescent="0.2">
      <c r="A41" s="20" t="s">
        <v>34</v>
      </c>
      <c r="B41" s="10"/>
      <c r="C41" s="10"/>
      <c r="D41" s="10"/>
      <c r="E41" s="10"/>
      <c r="F41" s="21"/>
    </row>
    <row r="42" spans="1:6" x14ac:dyDescent="0.2">
      <c r="A42" s="20"/>
      <c r="B42" s="10"/>
      <c r="C42" s="10"/>
      <c r="D42" s="10"/>
      <c r="E42" s="10"/>
      <c r="F42" s="21"/>
    </row>
    <row r="43" spans="1:6" x14ac:dyDescent="0.2">
      <c r="A43" s="20" t="s">
        <v>35</v>
      </c>
      <c r="B43" s="10"/>
      <c r="C43" s="10"/>
      <c r="D43" s="10"/>
      <c r="E43" s="10"/>
      <c r="F43" s="21"/>
    </row>
    <row r="44" spans="1:6" x14ac:dyDescent="0.2">
      <c r="A44" s="20" t="s">
        <v>39</v>
      </c>
      <c r="B44" s="10"/>
      <c r="C44" s="10"/>
      <c r="D44" s="10"/>
      <c r="E44" s="10"/>
      <c r="F44" s="21"/>
    </row>
    <row r="45" spans="1:6" x14ac:dyDescent="0.2">
      <c r="A45" s="20"/>
      <c r="B45" s="10"/>
      <c r="C45" s="10"/>
      <c r="D45" s="10"/>
      <c r="E45" s="10"/>
      <c r="F45" s="21"/>
    </row>
    <row r="46" spans="1:6" x14ac:dyDescent="0.2">
      <c r="A46" s="20" t="s">
        <v>36</v>
      </c>
      <c r="B46" s="10"/>
      <c r="C46" s="10"/>
      <c r="D46" s="10"/>
      <c r="E46" s="10"/>
      <c r="F46" s="21"/>
    </row>
    <row r="47" spans="1:6" x14ac:dyDescent="0.2">
      <c r="A47" s="20" t="s">
        <v>40</v>
      </c>
      <c r="B47" s="10"/>
      <c r="C47" s="10"/>
      <c r="D47" s="10"/>
      <c r="E47" s="10"/>
      <c r="F47" s="21"/>
    </row>
    <row r="48" spans="1:6" x14ac:dyDescent="0.2">
      <c r="A48" s="20" t="s">
        <v>37</v>
      </c>
      <c r="B48" s="10"/>
      <c r="C48" s="10"/>
      <c r="D48" s="10"/>
      <c r="E48" s="10"/>
      <c r="F48" s="21"/>
    </row>
    <row r="49" spans="1:6" x14ac:dyDescent="0.2">
      <c r="A49" s="20"/>
      <c r="B49" s="10"/>
      <c r="C49" s="10"/>
      <c r="D49" s="10"/>
      <c r="E49" s="10"/>
      <c r="F49" s="21"/>
    </row>
    <row r="50" spans="1:6" x14ac:dyDescent="0.2">
      <c r="A50" s="20" t="s">
        <v>38</v>
      </c>
      <c r="B50" s="10"/>
      <c r="C50" s="10"/>
      <c r="D50" s="10"/>
      <c r="E50" s="10"/>
      <c r="F50" s="21"/>
    </row>
    <row r="51" spans="1:6" ht="17" thickBot="1" x14ac:dyDescent="0.25">
      <c r="A51" s="22" t="s">
        <v>41</v>
      </c>
      <c r="B51" s="16"/>
      <c r="C51" s="16"/>
      <c r="D51" s="16"/>
      <c r="E51" s="16"/>
      <c r="F51" s="23"/>
    </row>
    <row r="54" spans="1:6" ht="19" x14ac:dyDescent="0.25">
      <c r="A54" s="2" t="s">
        <v>43</v>
      </c>
    </row>
    <row r="55" spans="1:6" x14ac:dyDescent="0.2">
      <c r="A55" s="15" t="s">
        <v>44</v>
      </c>
    </row>
    <row r="57" spans="1:6" x14ac:dyDescent="0.2">
      <c r="A57" s="15" t="s">
        <v>45</v>
      </c>
      <c r="C57" s="15" t="s">
        <v>46</v>
      </c>
    </row>
    <row r="62" spans="1:6" x14ac:dyDescent="0.2">
      <c r="A62" s="15" t="s">
        <v>47</v>
      </c>
    </row>
    <row r="64" spans="1:6" ht="19" x14ac:dyDescent="0.25">
      <c r="A64" s="2" t="s">
        <v>48</v>
      </c>
    </row>
    <row r="66" spans="1:10" ht="19" x14ac:dyDescent="0.25">
      <c r="A66" s="12" t="s">
        <v>92</v>
      </c>
      <c r="B66" s="25"/>
      <c r="C66" s="25"/>
      <c r="D66" s="25" t="s">
        <v>93</v>
      </c>
      <c r="E66" s="25"/>
      <c r="F66" s="25"/>
      <c r="G66" s="25"/>
      <c r="H66" s="25"/>
      <c r="I66" s="25"/>
      <c r="J66" s="25"/>
    </row>
    <row r="67" spans="1:10" ht="19" x14ac:dyDescent="0.25">
      <c r="A67" s="12" t="s">
        <v>94</v>
      </c>
      <c r="B67" s="12"/>
      <c r="C67" s="25"/>
      <c r="D67" s="25" t="s">
        <v>85</v>
      </c>
      <c r="E67" s="25"/>
      <c r="F67" s="25"/>
      <c r="G67" s="25"/>
      <c r="H67" s="25"/>
      <c r="I67" s="25"/>
      <c r="J67" s="25"/>
    </row>
    <row r="68" spans="1:10" ht="19" x14ac:dyDescent="0.25">
      <c r="A68" s="12" t="s">
        <v>95</v>
      </c>
      <c r="B68" s="12"/>
      <c r="C68" s="25"/>
      <c r="D68" s="25" t="s">
        <v>49</v>
      </c>
      <c r="E68" s="25"/>
      <c r="F68" s="25"/>
      <c r="G68" s="25"/>
      <c r="H68" s="25"/>
      <c r="I68" s="25"/>
      <c r="J68" s="25"/>
    </row>
    <row r="69" spans="1:10" ht="19" x14ac:dyDescent="0.25">
      <c r="A69" s="12" t="s">
        <v>96</v>
      </c>
      <c r="B69" s="25"/>
      <c r="C69" s="25"/>
      <c r="D69" s="25"/>
      <c r="E69" s="25"/>
      <c r="F69" s="25"/>
      <c r="G69" s="25"/>
      <c r="H69" s="25"/>
      <c r="I69" s="25"/>
      <c r="J69" s="25"/>
    </row>
    <row r="70" spans="1:10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x14ac:dyDescent="0.2">
      <c r="A71" s="25" t="s">
        <v>97</v>
      </c>
      <c r="B71" s="25"/>
      <c r="C71" s="25"/>
      <c r="D71" s="25" t="s">
        <v>50</v>
      </c>
      <c r="E71" s="25" t="s">
        <v>51</v>
      </c>
      <c r="F71" s="25"/>
      <c r="G71" s="25"/>
      <c r="H71" s="25"/>
      <c r="I71" s="25"/>
      <c r="J71" s="25"/>
    </row>
    <row r="72" spans="1:10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x14ac:dyDescent="0.2">
      <c r="A73" s="4" t="s">
        <v>2</v>
      </c>
    </row>
    <row r="74" spans="1:10" x14ac:dyDescent="0.2">
      <c r="A74" s="15" t="s">
        <v>52</v>
      </c>
    </row>
    <row r="75" spans="1:10" x14ac:dyDescent="0.2">
      <c r="A75" s="25" t="s">
        <v>103</v>
      </c>
    </row>
    <row r="76" spans="1:10" x14ac:dyDescent="0.2">
      <c r="A76" s="25" t="s">
        <v>104</v>
      </c>
    </row>
    <row r="77" spans="1:10" x14ac:dyDescent="0.2">
      <c r="A77" s="25" t="s">
        <v>86</v>
      </c>
    </row>
    <row r="78" spans="1:10" x14ac:dyDescent="0.2">
      <c r="A78" s="15" t="s">
        <v>53</v>
      </c>
    </row>
    <row r="79" spans="1:10" x14ac:dyDescent="0.2">
      <c r="A79" s="28" t="s">
        <v>113</v>
      </c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0</xdr:col>
                <xdr:colOff>152400</xdr:colOff>
                <xdr:row>3</xdr:row>
                <xdr:rowOff>190500</xdr:rowOff>
              </from>
              <to>
                <xdr:col>6</xdr:col>
                <xdr:colOff>0</xdr:colOff>
                <xdr:row>9</xdr:row>
                <xdr:rowOff>165100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>
              <from>
                <xdr:col>1</xdr:col>
                <xdr:colOff>0</xdr:colOff>
                <xdr:row>15</xdr:row>
                <xdr:rowOff>114300</xdr:rowOff>
              </from>
              <to>
                <xdr:col>2</xdr:col>
                <xdr:colOff>355600</xdr:colOff>
                <xdr:row>17</xdr:row>
                <xdr:rowOff>63500</xdr:rowOff>
              </to>
            </anchor>
          </objectPr>
        </oleObject>
      </mc:Choice>
      <mc:Fallback>
        <oleObject progId="Equation.3" shapeId="1026" r:id="rId5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8">
            <anchor moveWithCells="1">
              <from>
                <xdr:col>0</xdr:col>
                <xdr:colOff>165100</xdr:colOff>
                <xdr:row>20</xdr:row>
                <xdr:rowOff>25400</xdr:rowOff>
              </from>
              <to>
                <xdr:col>4</xdr:col>
                <xdr:colOff>266700</xdr:colOff>
                <xdr:row>23</xdr:row>
                <xdr:rowOff>114300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30" r:id="rId9">
          <objectPr defaultSize="0" autoPict="0" r:id="rId10">
            <anchor moveWithCells="1">
              <from>
                <xdr:col>1</xdr:col>
                <xdr:colOff>215900</xdr:colOff>
                <xdr:row>55</xdr:row>
                <xdr:rowOff>127000</xdr:rowOff>
              </from>
              <to>
                <xdr:col>2</xdr:col>
                <xdr:colOff>0</xdr:colOff>
                <xdr:row>57</xdr:row>
                <xdr:rowOff>76200</xdr:rowOff>
              </to>
            </anchor>
          </objectPr>
        </oleObject>
      </mc:Choice>
      <mc:Fallback>
        <oleObject progId="Equation.3" shapeId="1030" r:id="rId9"/>
      </mc:Fallback>
    </mc:AlternateContent>
    <mc:AlternateContent xmlns:mc="http://schemas.openxmlformats.org/markup-compatibility/2006">
      <mc:Choice Requires="x14">
        <oleObject progId="Equation.3" shapeId="1031" r:id="rId11">
          <objectPr defaultSize="0" autoPict="0" r:id="rId12">
            <anchor moveWithCells="1">
              <from>
                <xdr:col>0</xdr:col>
                <xdr:colOff>241300</xdr:colOff>
                <xdr:row>58</xdr:row>
                <xdr:rowOff>0</xdr:rowOff>
              </from>
              <to>
                <xdr:col>3</xdr:col>
                <xdr:colOff>241300</xdr:colOff>
                <xdr:row>60</xdr:row>
                <xdr:rowOff>76200</xdr:rowOff>
              </to>
            </anchor>
          </objectPr>
        </oleObject>
      </mc:Choice>
      <mc:Fallback>
        <oleObject progId="Equation.3" shapeId="1031" r:id="rId11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topLeftCell="A54" zoomScale="200" zoomScaleNormal="200" workbookViewId="0">
      <selection activeCell="G73" sqref="G73"/>
    </sheetView>
  </sheetViews>
  <sheetFormatPr baseColWidth="10" defaultColWidth="10.83203125" defaultRowHeight="16" x14ac:dyDescent="0.2"/>
  <cols>
    <col min="1" max="8" width="9.6640625" style="5" customWidth="1"/>
    <col min="9" max="16384" width="10.83203125" style="5"/>
  </cols>
  <sheetData>
    <row r="1" spans="1:5" ht="19" x14ac:dyDescent="0.25">
      <c r="A1" s="9" t="s">
        <v>3</v>
      </c>
      <c r="B1" s="4"/>
      <c r="C1" s="4"/>
    </row>
    <row r="2" spans="1:5" x14ac:dyDescent="0.2">
      <c r="A2" s="7"/>
      <c r="B2" s="6"/>
      <c r="C2" s="6"/>
      <c r="D2" s="6"/>
    </row>
    <row r="3" spans="1:5" x14ac:dyDescent="0.2">
      <c r="A3" s="5" t="s">
        <v>4</v>
      </c>
      <c r="C3" s="8"/>
      <c r="D3" s="8"/>
      <c r="E3" s="8"/>
    </row>
    <row r="4" spans="1:5" x14ac:dyDescent="0.2">
      <c r="A4" s="25" t="s">
        <v>87</v>
      </c>
      <c r="C4" s="8"/>
      <c r="D4" s="8"/>
      <c r="E4" s="8"/>
    </row>
    <row r="5" spans="1:5" x14ac:dyDescent="0.2">
      <c r="A5" s="5" t="s">
        <v>5</v>
      </c>
      <c r="C5" s="8"/>
      <c r="D5" s="8"/>
      <c r="E5" s="8"/>
    </row>
    <row r="6" spans="1:5" x14ac:dyDescent="0.2">
      <c r="A6" s="5" t="s">
        <v>6</v>
      </c>
      <c r="C6" s="8"/>
      <c r="D6" s="8"/>
      <c r="E6" s="8"/>
    </row>
    <row r="7" spans="1:5" x14ac:dyDescent="0.2">
      <c r="C7" s="8"/>
      <c r="D7" s="8"/>
      <c r="E7" s="8"/>
    </row>
    <row r="8" spans="1:5" x14ac:dyDescent="0.2">
      <c r="C8" s="8"/>
      <c r="D8" s="8"/>
      <c r="E8" s="8"/>
    </row>
    <row r="9" spans="1:5" x14ac:dyDescent="0.2">
      <c r="A9" s="5" t="s">
        <v>7</v>
      </c>
      <c r="C9" s="8"/>
      <c r="D9" s="8"/>
      <c r="E9" s="8"/>
    </row>
    <row r="10" spans="1:5" x14ac:dyDescent="0.2">
      <c r="C10" s="8"/>
      <c r="D10" s="8"/>
      <c r="E10" s="8"/>
    </row>
    <row r="11" spans="1:5" x14ac:dyDescent="0.2">
      <c r="C11" s="8"/>
      <c r="D11" s="8"/>
      <c r="E11" s="8"/>
    </row>
    <row r="12" spans="1:5" x14ac:dyDescent="0.2">
      <c r="A12" s="11" t="s">
        <v>8</v>
      </c>
      <c r="C12" s="8"/>
      <c r="D12" s="8"/>
      <c r="E12" s="8"/>
    </row>
    <row r="14" spans="1:5" x14ac:dyDescent="0.2">
      <c r="A14" s="15" t="s">
        <v>55</v>
      </c>
    </row>
    <row r="21" spans="1:1" x14ac:dyDescent="0.2">
      <c r="A21" s="15" t="s">
        <v>56</v>
      </c>
    </row>
    <row r="29" spans="1:1" x14ac:dyDescent="0.2">
      <c r="A29" s="4" t="s">
        <v>57</v>
      </c>
    </row>
    <row r="30" spans="1:1" x14ac:dyDescent="0.2">
      <c r="A30" s="4" t="s">
        <v>105</v>
      </c>
    </row>
    <row r="32" spans="1:1" x14ac:dyDescent="0.2">
      <c r="A32" s="25" t="s">
        <v>106</v>
      </c>
    </row>
    <row r="34" spans="1:9" ht="19" x14ac:dyDescent="0.25">
      <c r="A34" s="2" t="s">
        <v>58</v>
      </c>
    </row>
    <row r="36" spans="1:9" x14ac:dyDescent="0.2">
      <c r="A36" s="4" t="s">
        <v>107</v>
      </c>
      <c r="B36" s="4"/>
      <c r="C36" s="4"/>
    </row>
    <row r="37" spans="1:9" x14ac:dyDescent="0.2">
      <c r="A37" s="25" t="s">
        <v>108</v>
      </c>
    </row>
    <row r="39" spans="1:9" ht="19" x14ac:dyDescent="0.25">
      <c r="A39" s="2" t="s">
        <v>0</v>
      </c>
    </row>
    <row r="40" spans="1:9" x14ac:dyDescent="0.2">
      <c r="A40" s="5" t="s">
        <v>59</v>
      </c>
    </row>
    <row r="41" spans="1:9" x14ac:dyDescent="0.2">
      <c r="A41" s="5" t="s">
        <v>60</v>
      </c>
    </row>
    <row r="42" spans="1:9" x14ac:dyDescent="0.2">
      <c r="A42" s="5" t="s">
        <v>61</v>
      </c>
    </row>
    <row r="43" spans="1:9" x14ac:dyDescent="0.2">
      <c r="A43" s="5" t="s">
        <v>62</v>
      </c>
    </row>
    <row r="44" spans="1:9" x14ac:dyDescent="0.2">
      <c r="A44" s="5" t="s">
        <v>63</v>
      </c>
    </row>
    <row r="46" spans="1:9" x14ac:dyDescent="0.2">
      <c r="A46" s="24">
        <v>2050</v>
      </c>
      <c r="B46" s="24">
        <v>2212</v>
      </c>
      <c r="C46" s="24">
        <v>1880</v>
      </c>
      <c r="D46" s="24">
        <v>2121</v>
      </c>
      <c r="E46" s="24">
        <v>2205</v>
      </c>
      <c r="F46" s="24">
        <v>2018</v>
      </c>
      <c r="G46" s="24">
        <v>1980</v>
      </c>
      <c r="H46" s="24">
        <v>2188</v>
      </c>
    </row>
    <row r="48" spans="1:9" x14ac:dyDescent="0.2">
      <c r="A48" s="5" t="s">
        <v>64</v>
      </c>
      <c r="G48" s="28" t="s">
        <v>123</v>
      </c>
      <c r="H48" s="28">
        <f>_xlfn.STDEV.S(A46:H46)</f>
        <v>120.18646227543979</v>
      </c>
      <c r="I48" s="28"/>
    </row>
    <row r="49" spans="1:9" x14ac:dyDescent="0.2">
      <c r="A49" s="5" t="s">
        <v>65</v>
      </c>
      <c r="G49" s="28"/>
      <c r="H49" s="28" t="s">
        <v>124</v>
      </c>
      <c r="I49" s="28"/>
    </row>
    <row r="50" spans="1:9" x14ac:dyDescent="0.2">
      <c r="A50" s="5" t="s">
        <v>66</v>
      </c>
      <c r="G50" s="28" t="s">
        <v>125</v>
      </c>
      <c r="H50" s="28">
        <f>AVERAGE(A46:H46)</f>
        <v>2081.75</v>
      </c>
      <c r="I50" s="28"/>
    </row>
    <row r="51" spans="1:9" x14ac:dyDescent="0.2">
      <c r="A51" s="5" t="s">
        <v>67</v>
      </c>
      <c r="G51" s="28"/>
      <c r="H51" s="28" t="s">
        <v>126</v>
      </c>
      <c r="I51" s="28"/>
    </row>
    <row r="52" spans="1:9" x14ac:dyDescent="0.2">
      <c r="A52" s="15" t="s">
        <v>68</v>
      </c>
    </row>
    <row r="53" spans="1:9" x14ac:dyDescent="0.2">
      <c r="A53" s="28" t="s">
        <v>117</v>
      </c>
    </row>
    <row r="54" spans="1:9" x14ac:dyDescent="0.2">
      <c r="A54" s="28" t="s">
        <v>114</v>
      </c>
    </row>
    <row r="55" spans="1:9" x14ac:dyDescent="0.2">
      <c r="A55" s="28" t="s">
        <v>115</v>
      </c>
      <c r="C55" s="25"/>
    </row>
    <row r="56" spans="1:9" x14ac:dyDescent="0.2">
      <c r="A56" s="28" t="s">
        <v>116</v>
      </c>
      <c r="C56" s="25"/>
    </row>
    <row r="57" spans="1:9" x14ac:dyDescent="0.2">
      <c r="A57" s="4"/>
    </row>
    <row r="58" spans="1:9" x14ac:dyDescent="0.2">
      <c r="A58" s="28" t="s">
        <v>118</v>
      </c>
      <c r="G58" s="28">
        <f>_xlfn.T.INV(0.025,7)</f>
        <v>-2.3646242515927849</v>
      </c>
    </row>
    <row r="59" spans="1:9" x14ac:dyDescent="0.2">
      <c r="A59" s="28" t="s">
        <v>119</v>
      </c>
      <c r="C59" s="25"/>
      <c r="G59" s="28" t="s">
        <v>120</v>
      </c>
    </row>
    <row r="60" spans="1:9" x14ac:dyDescent="0.2">
      <c r="A60" s="28" t="s">
        <v>121</v>
      </c>
    </row>
    <row r="61" spans="1:9" x14ac:dyDescent="0.2">
      <c r="A61" s="28" t="s">
        <v>122</v>
      </c>
      <c r="C61" s="25"/>
      <c r="D61" s="28">
        <f>(H50-2000)/(H48/SQRT(8))</f>
        <v>1.92387655872663</v>
      </c>
    </row>
    <row r="62" spans="1:9" x14ac:dyDescent="0.2">
      <c r="A62" s="4"/>
      <c r="C62" s="25"/>
      <c r="D62" s="28" t="s">
        <v>127</v>
      </c>
    </row>
    <row r="63" spans="1:9" x14ac:dyDescent="0.2">
      <c r="A63" s="26"/>
      <c r="B63" s="28" t="s">
        <v>128</v>
      </c>
      <c r="C63" s="26"/>
      <c r="D63" s="4"/>
    </row>
    <row r="64" spans="1:9" x14ac:dyDescent="0.2">
      <c r="A64" s="26"/>
      <c r="B64" s="28" t="s">
        <v>129</v>
      </c>
      <c r="C64" s="26"/>
      <c r="D64" s="4"/>
      <c r="F64" s="4"/>
    </row>
    <row r="65" spans="1:7" x14ac:dyDescent="0.2">
      <c r="A65" s="28" t="s">
        <v>130</v>
      </c>
      <c r="E65" s="28">
        <f>_xlfn.T.INV(0.005,7)</f>
        <v>-3.4994832973504946</v>
      </c>
      <c r="G65" s="28" t="s">
        <v>132</v>
      </c>
    </row>
    <row r="66" spans="1:7" x14ac:dyDescent="0.2">
      <c r="A66" s="4"/>
      <c r="E66" s="28" t="s">
        <v>131</v>
      </c>
      <c r="G66" s="28">
        <f>0.01/2</f>
        <v>5.0000000000000001E-3</v>
      </c>
    </row>
    <row r="67" spans="1:7" x14ac:dyDescent="0.2">
      <c r="A67" s="28" t="s">
        <v>133</v>
      </c>
      <c r="B67" s="28" t="s">
        <v>134</v>
      </c>
      <c r="C67" s="28"/>
      <c r="D67" s="28"/>
    </row>
    <row r="68" spans="1:7" x14ac:dyDescent="0.2">
      <c r="A68" s="28"/>
      <c r="B68" s="28">
        <f>2*_xlfn.T.DIST.RT(D61,7)</f>
        <v>9.5781756064509962E-2</v>
      </c>
      <c r="C68" s="28"/>
      <c r="D68" s="28">
        <f>_xlfn.T.DIST.2T(D61,7)</f>
        <v>9.5781756064509962E-2</v>
      </c>
    </row>
    <row r="69" spans="1:7" x14ac:dyDescent="0.2">
      <c r="A69" s="4"/>
      <c r="C69" s="28" t="s">
        <v>135</v>
      </c>
    </row>
    <row r="70" spans="1:7" x14ac:dyDescent="0.2">
      <c r="A70" s="4"/>
      <c r="D70" s="4"/>
    </row>
    <row r="72" spans="1:7" x14ac:dyDescent="0.2">
      <c r="A72" s="4"/>
      <c r="B72" s="4"/>
      <c r="C72" s="4"/>
      <c r="D72" s="4"/>
      <c r="E72" s="4"/>
      <c r="F72" s="4"/>
    </row>
    <row r="73" spans="1:7" x14ac:dyDescent="0.2">
      <c r="A73" s="25"/>
    </row>
  </sheetData>
  <sortState xmlns:xlrd2="http://schemas.microsoft.com/office/spreadsheetml/2017/richdata2" ref="A3:A52">
    <sortCondition ref="A3"/>
  </sortState>
  <pageMargins left="0.75" right="0.75" top="1" bottom="1" header="0.5" footer="0.5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2071" r:id="rId4">
          <objectPr defaultSize="0" autoPict="0" r:id="rId5">
            <anchor moveWithCells="1">
              <from>
                <xdr:col>0</xdr:col>
                <xdr:colOff>355600</xdr:colOff>
                <xdr:row>14</xdr:row>
                <xdr:rowOff>63500</xdr:rowOff>
              </from>
              <to>
                <xdr:col>2</xdr:col>
                <xdr:colOff>342900</xdr:colOff>
                <xdr:row>18</xdr:row>
                <xdr:rowOff>139700</xdr:rowOff>
              </to>
            </anchor>
          </objectPr>
        </oleObject>
      </mc:Choice>
      <mc:Fallback>
        <oleObject progId="Equation.3" shapeId="2071" r:id="rId4"/>
      </mc:Fallback>
    </mc:AlternateContent>
    <mc:AlternateContent xmlns:mc="http://schemas.openxmlformats.org/markup-compatibility/2006">
      <mc:Choice Requires="x14">
        <oleObject progId="Equation.3" shapeId="2075" r:id="rId6">
          <objectPr defaultSize="0" autoPict="0" r:id="rId7">
            <anchor moveWithCells="1">
              <from>
                <xdr:col>0</xdr:col>
                <xdr:colOff>177800</xdr:colOff>
                <xdr:row>21</xdr:row>
                <xdr:rowOff>76200</xdr:rowOff>
              </from>
              <to>
                <xdr:col>2</xdr:col>
                <xdr:colOff>330200</xdr:colOff>
                <xdr:row>26</xdr:row>
                <xdr:rowOff>38100</xdr:rowOff>
              </to>
            </anchor>
          </objectPr>
        </oleObject>
      </mc:Choice>
      <mc:Fallback>
        <oleObject progId="Equation.3" shapeId="2075" r:id="rId6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2"/>
  <sheetViews>
    <sheetView topLeftCell="A82" zoomScale="200" zoomScaleNormal="200" workbookViewId="0">
      <selection activeCell="F92" sqref="F92"/>
    </sheetView>
  </sheetViews>
  <sheetFormatPr baseColWidth="10" defaultColWidth="10.83203125" defaultRowHeight="16" x14ac:dyDescent="0.2"/>
  <cols>
    <col min="1" max="2" width="10.83203125" style="11"/>
    <col min="3" max="3" width="12.83203125" style="11" customWidth="1"/>
    <col min="4" max="16384" width="10.83203125" style="11"/>
  </cols>
  <sheetData>
    <row r="1" spans="1:1" ht="21" x14ac:dyDescent="0.25">
      <c r="A1" s="13" t="s">
        <v>9</v>
      </c>
    </row>
    <row r="3" spans="1:1" x14ac:dyDescent="0.2">
      <c r="A3" s="11" t="s">
        <v>12</v>
      </c>
    </row>
    <row r="4" spans="1:1" x14ac:dyDescent="0.2">
      <c r="A4" s="11" t="s">
        <v>10</v>
      </c>
    </row>
    <row r="5" spans="1:1" x14ac:dyDescent="0.2">
      <c r="A5" s="11" t="s">
        <v>11</v>
      </c>
    </row>
    <row r="9" spans="1:1" x14ac:dyDescent="0.2">
      <c r="A9" s="11" t="s">
        <v>13</v>
      </c>
    </row>
    <row r="13" spans="1:1" x14ac:dyDescent="0.2">
      <c r="A13" s="11" t="s">
        <v>14</v>
      </c>
    </row>
    <row r="14" spans="1:1" x14ac:dyDescent="0.2">
      <c r="A14" s="11" t="s">
        <v>15</v>
      </c>
    </row>
    <row r="28" spans="1:1" x14ac:dyDescent="0.2">
      <c r="A28" s="15" t="s">
        <v>69</v>
      </c>
    </row>
    <row r="34" spans="1:1" x14ac:dyDescent="0.2">
      <c r="A34" s="11" t="s">
        <v>70</v>
      </c>
    </row>
    <row r="35" spans="1:1" x14ac:dyDescent="0.2">
      <c r="A35" s="15" t="s">
        <v>73</v>
      </c>
    </row>
    <row r="36" spans="1:1" x14ac:dyDescent="0.2">
      <c r="A36" s="11" t="s">
        <v>71</v>
      </c>
    </row>
    <row r="37" spans="1:1" x14ac:dyDescent="0.2">
      <c r="A37" s="15" t="s">
        <v>74</v>
      </c>
    </row>
    <row r="38" spans="1:1" x14ac:dyDescent="0.2">
      <c r="A38" s="11" t="s">
        <v>72</v>
      </c>
    </row>
    <row r="41" spans="1:1" x14ac:dyDescent="0.2">
      <c r="A41" s="11" t="s">
        <v>16</v>
      </c>
    </row>
    <row r="45" spans="1:1" x14ac:dyDescent="0.2">
      <c r="A45" s="11" t="s">
        <v>17</v>
      </c>
    </row>
    <row r="47" spans="1:1" x14ac:dyDescent="0.2">
      <c r="A47" s="4" t="s">
        <v>18</v>
      </c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74" spans="1:1" x14ac:dyDescent="0.2">
      <c r="A74" s="4" t="s">
        <v>2</v>
      </c>
    </row>
    <row r="75" spans="1:1" x14ac:dyDescent="0.2">
      <c r="A75" s="15" t="s">
        <v>75</v>
      </c>
    </row>
    <row r="76" spans="1:1" x14ac:dyDescent="0.2">
      <c r="A76" s="25" t="s">
        <v>109</v>
      </c>
    </row>
    <row r="77" spans="1:1" x14ac:dyDescent="0.2">
      <c r="A77" s="25" t="s">
        <v>110</v>
      </c>
    </row>
    <row r="78" spans="1:1" x14ac:dyDescent="0.2">
      <c r="A78" s="25" t="s">
        <v>111</v>
      </c>
    </row>
    <row r="79" spans="1:1" x14ac:dyDescent="0.2">
      <c r="A79" s="25" t="s">
        <v>112</v>
      </c>
    </row>
    <row r="82" spans="1:6" x14ac:dyDescent="0.2">
      <c r="A82" s="4" t="s">
        <v>0</v>
      </c>
    </row>
    <row r="83" spans="1:6" x14ac:dyDescent="0.2">
      <c r="A83" s="25" t="s">
        <v>98</v>
      </c>
    </row>
    <row r="84" spans="1:6" x14ac:dyDescent="0.2">
      <c r="A84" s="25" t="s">
        <v>88</v>
      </c>
    </row>
    <row r="85" spans="1:6" x14ac:dyDescent="0.2">
      <c r="A85" s="15" t="s">
        <v>76</v>
      </c>
    </row>
    <row r="86" spans="1:6" x14ac:dyDescent="0.2">
      <c r="A86" s="15" t="s">
        <v>77</v>
      </c>
    </row>
    <row r="87" spans="1:6" x14ac:dyDescent="0.2">
      <c r="A87" s="28" t="s">
        <v>137</v>
      </c>
      <c r="B87" s="26"/>
      <c r="C87" s="26"/>
      <c r="D87" s="26"/>
    </row>
    <row r="88" spans="1:6" x14ac:dyDescent="0.2">
      <c r="A88" s="28" t="s">
        <v>139</v>
      </c>
      <c r="B88" s="26"/>
      <c r="C88" s="26"/>
      <c r="D88" s="26"/>
    </row>
    <row r="89" spans="1:6" x14ac:dyDescent="0.2">
      <c r="A89" s="28" t="s">
        <v>138</v>
      </c>
      <c r="B89" s="26"/>
      <c r="C89" s="28" t="s">
        <v>140</v>
      </c>
      <c r="D89" s="28" t="s">
        <v>125</v>
      </c>
      <c r="E89" s="28">
        <v>5100</v>
      </c>
    </row>
    <row r="90" spans="1:6" x14ac:dyDescent="0.2">
      <c r="A90" s="28" t="s">
        <v>136</v>
      </c>
      <c r="B90" s="26"/>
      <c r="C90" s="28" t="s">
        <v>141</v>
      </c>
      <c r="D90" s="28" t="s">
        <v>147</v>
      </c>
    </row>
    <row r="91" spans="1:6" x14ac:dyDescent="0.2">
      <c r="A91" s="28"/>
      <c r="B91" s="26"/>
      <c r="C91" s="26"/>
      <c r="D91" s="26"/>
    </row>
    <row r="92" spans="1:6" x14ac:dyDescent="0.2">
      <c r="A92" s="28" t="s">
        <v>142</v>
      </c>
      <c r="B92" s="26"/>
      <c r="C92" s="26"/>
      <c r="D92" s="28">
        <f>(5100-5000)/(750/SQRT(400))</f>
        <v>2.6666666666666665</v>
      </c>
      <c r="E92" s="4"/>
      <c r="F92" s="4"/>
    </row>
    <row r="93" spans="1:6" x14ac:dyDescent="0.2">
      <c r="A93" s="26"/>
      <c r="B93" s="26"/>
      <c r="C93" s="26"/>
      <c r="D93" s="28" t="s">
        <v>143</v>
      </c>
      <c r="E93" s="4"/>
      <c r="F93" s="4"/>
    </row>
    <row r="94" spans="1:6" x14ac:dyDescent="0.2">
      <c r="A94" s="26"/>
      <c r="B94" s="26"/>
      <c r="C94" s="26"/>
      <c r="D94" s="26"/>
    </row>
    <row r="95" spans="1:6" x14ac:dyDescent="0.2">
      <c r="B95" s="28" t="s">
        <v>144</v>
      </c>
    </row>
    <row r="96" spans="1:6" x14ac:dyDescent="0.2">
      <c r="B96" s="28" t="s">
        <v>145</v>
      </c>
    </row>
    <row r="98" spans="3:4" x14ac:dyDescent="0.2">
      <c r="C98" s="28" t="s">
        <v>146</v>
      </c>
      <c r="D98" s="28">
        <f>1-_xlfn.T.DIST(D92,399,TRUE)</f>
        <v>3.9861822793016977E-3</v>
      </c>
    </row>
    <row r="99" spans="3:4" x14ac:dyDescent="0.2">
      <c r="D99" s="28" t="s">
        <v>148</v>
      </c>
    </row>
    <row r="100" spans="3:4" x14ac:dyDescent="0.2">
      <c r="C100" s="28" t="s">
        <v>149</v>
      </c>
    </row>
    <row r="101" spans="3:4" x14ac:dyDescent="0.2">
      <c r="C101" s="28" t="s">
        <v>150</v>
      </c>
    </row>
    <row r="102" spans="3:4" x14ac:dyDescent="0.2">
      <c r="C102" s="28" t="s">
        <v>151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5"/>
  <sheetViews>
    <sheetView tabSelected="1" topLeftCell="A6" zoomScale="200" zoomScaleNormal="200" workbookViewId="0">
      <selection activeCell="D8" sqref="D8"/>
    </sheetView>
  </sheetViews>
  <sheetFormatPr baseColWidth="10" defaultColWidth="11.5" defaultRowHeight="16" x14ac:dyDescent="0.2"/>
  <cols>
    <col min="1" max="2" width="11.5" style="3"/>
    <col min="3" max="3" width="18.33203125" style="3" customWidth="1"/>
    <col min="4" max="9" width="11.5" style="3"/>
    <col min="12" max="12" width="12.5" customWidth="1"/>
    <col min="14" max="14" width="13.5" customWidth="1"/>
  </cols>
  <sheetData>
    <row r="1" spans="1:6" ht="19" x14ac:dyDescent="0.25">
      <c r="A1" s="2" t="s">
        <v>1</v>
      </c>
    </row>
    <row r="2" spans="1:6" x14ac:dyDescent="0.2">
      <c r="A2" s="25" t="s">
        <v>99</v>
      </c>
    </row>
    <row r="3" spans="1:6" x14ac:dyDescent="0.2">
      <c r="A3" s="25" t="s">
        <v>100</v>
      </c>
    </row>
    <row r="4" spans="1:6" x14ac:dyDescent="0.2">
      <c r="A4" s="15" t="s">
        <v>78</v>
      </c>
    </row>
    <row r="5" spans="1:6" x14ac:dyDescent="0.2">
      <c r="A5" s="15" t="s">
        <v>79</v>
      </c>
    </row>
    <row r="6" spans="1:6" x14ac:dyDescent="0.2">
      <c r="A6" s="15" t="s">
        <v>80</v>
      </c>
    </row>
    <row r="7" spans="1:6" x14ac:dyDescent="0.2">
      <c r="A7" s="15"/>
    </row>
    <row r="8" spans="1:6" x14ac:dyDescent="0.2">
      <c r="A8" s="15"/>
      <c r="C8" s="28" t="s">
        <v>89</v>
      </c>
      <c r="D8" s="28" t="s">
        <v>152</v>
      </c>
      <c r="E8" s="4"/>
    </row>
    <row r="9" spans="1:6" x14ac:dyDescent="0.2">
      <c r="A9" s="5"/>
      <c r="C9" s="28" t="s">
        <v>90</v>
      </c>
      <c r="D9" s="28" t="s">
        <v>153</v>
      </c>
      <c r="E9" s="4"/>
    </row>
    <row r="10" spans="1:6" x14ac:dyDescent="0.2">
      <c r="A10" s="5"/>
      <c r="C10" s="4"/>
      <c r="D10" s="4"/>
      <c r="E10" s="4"/>
    </row>
    <row r="11" spans="1:6" x14ac:dyDescent="0.2">
      <c r="A11" t="s">
        <v>81</v>
      </c>
      <c r="C11" s="27" t="s">
        <v>82</v>
      </c>
      <c r="D11" s="27"/>
      <c r="E11" s="27"/>
      <c r="F11"/>
    </row>
    <row r="12" spans="1:6" x14ac:dyDescent="0.2">
      <c r="A12">
        <v>30</v>
      </c>
      <c r="C12" s="27" t="s">
        <v>83</v>
      </c>
      <c r="D12" s="29">
        <f>AVERAGE(A12:A111)</f>
        <v>24.19</v>
      </c>
      <c r="E12" s="29" t="s">
        <v>156</v>
      </c>
      <c r="F12" s="30"/>
    </row>
    <row r="13" spans="1:6" x14ac:dyDescent="0.2">
      <c r="A13">
        <v>14</v>
      </c>
      <c r="C13" s="27" t="s">
        <v>84</v>
      </c>
      <c r="D13" s="29">
        <f>_xlfn.STDEV.S(A12:A111)</f>
        <v>13.422200063531111</v>
      </c>
      <c r="E13" s="29" t="s">
        <v>155</v>
      </c>
      <c r="F13" s="30"/>
    </row>
    <row r="14" spans="1:6" x14ac:dyDescent="0.2">
      <c r="A14">
        <v>44</v>
      </c>
      <c r="C14" s="27" t="s">
        <v>101</v>
      </c>
      <c r="D14" s="29">
        <f>(D12-20)/(D13/SQRT(100))</f>
        <v>3.1216938953133861</v>
      </c>
      <c r="E14" s="29" t="s">
        <v>154</v>
      </c>
      <c r="F14" s="30"/>
    </row>
    <row r="15" spans="1:6" x14ac:dyDescent="0.2">
      <c r="A15">
        <v>27</v>
      </c>
      <c r="C15" s="27" t="s">
        <v>102</v>
      </c>
      <c r="D15" s="29">
        <f>1-_xlfn.T.DIST(D14,99,TRUE)</f>
        <v>1.1786240612415844E-3</v>
      </c>
      <c r="E15" s="29" t="s">
        <v>160</v>
      </c>
      <c r="F15"/>
    </row>
    <row r="16" spans="1:6" x14ac:dyDescent="0.2">
      <c r="A16">
        <v>30</v>
      </c>
      <c r="C16" s="29" t="s">
        <v>157</v>
      </c>
      <c r="D16"/>
      <c r="E16"/>
      <c r="F16"/>
    </row>
    <row r="17" spans="1:6" x14ac:dyDescent="0.2">
      <c r="A17">
        <v>15</v>
      </c>
      <c r="C17" s="29" t="s">
        <v>158</v>
      </c>
      <c r="D17"/>
      <c r="E17"/>
      <c r="F17"/>
    </row>
    <row r="18" spans="1:6" x14ac:dyDescent="0.2">
      <c r="A18">
        <v>24</v>
      </c>
      <c r="C18" s="29" t="s">
        <v>159</v>
      </c>
      <c r="D18"/>
      <c r="E18"/>
      <c r="F18"/>
    </row>
    <row r="19" spans="1:6" x14ac:dyDescent="0.2">
      <c r="A19">
        <v>25</v>
      </c>
      <c r="C19"/>
      <c r="D19"/>
      <c r="E19"/>
      <c r="F19"/>
    </row>
    <row r="20" spans="1:6" x14ac:dyDescent="0.2">
      <c r="A20">
        <v>20</v>
      </c>
      <c r="C20"/>
      <c r="D20"/>
      <c r="E20"/>
      <c r="F20"/>
    </row>
    <row r="21" spans="1:6" x14ac:dyDescent="0.2">
      <c r="A21">
        <v>25</v>
      </c>
      <c r="C21"/>
      <c r="D21"/>
      <c r="E21"/>
      <c r="F21"/>
    </row>
    <row r="22" spans="1:6" x14ac:dyDescent="0.2">
      <c r="A22">
        <v>12</v>
      </c>
      <c r="C22"/>
      <c r="D22"/>
      <c r="E22"/>
      <c r="F22"/>
    </row>
    <row r="23" spans="1:6" x14ac:dyDescent="0.2">
      <c r="A23">
        <v>52</v>
      </c>
    </row>
    <row r="24" spans="1:6" x14ac:dyDescent="0.2">
      <c r="A24">
        <v>35</v>
      </c>
    </row>
    <row r="25" spans="1:6" x14ac:dyDescent="0.2">
      <c r="A25">
        <v>26</v>
      </c>
    </row>
    <row r="26" spans="1:6" x14ac:dyDescent="0.2">
      <c r="A26">
        <v>47</v>
      </c>
    </row>
    <row r="27" spans="1:6" x14ac:dyDescent="0.2">
      <c r="A27">
        <v>24</v>
      </c>
    </row>
    <row r="28" spans="1:6" x14ac:dyDescent="0.2">
      <c r="A28">
        <v>-9</v>
      </c>
    </row>
    <row r="29" spans="1:6" x14ac:dyDescent="0.2">
      <c r="A29">
        <v>29</v>
      </c>
    </row>
    <row r="30" spans="1:6" x14ac:dyDescent="0.2">
      <c r="A30">
        <v>44</v>
      </c>
    </row>
    <row r="31" spans="1:6" x14ac:dyDescent="0.2">
      <c r="A31">
        <v>23</v>
      </c>
    </row>
    <row r="32" spans="1:6" x14ac:dyDescent="0.2">
      <c r="A32">
        <v>18</v>
      </c>
    </row>
    <row r="33" spans="1:4" x14ac:dyDescent="0.2">
      <c r="A33">
        <v>42</v>
      </c>
    </row>
    <row r="34" spans="1:4" x14ac:dyDescent="0.2">
      <c r="A34">
        <v>35</v>
      </c>
    </row>
    <row r="35" spans="1:4" x14ac:dyDescent="0.2">
      <c r="A35">
        <v>21</v>
      </c>
    </row>
    <row r="36" spans="1:4" x14ac:dyDescent="0.2">
      <c r="A36">
        <v>22</v>
      </c>
    </row>
    <row r="37" spans="1:4" x14ac:dyDescent="0.2">
      <c r="A37">
        <v>-5</v>
      </c>
    </row>
    <row r="38" spans="1:4" x14ac:dyDescent="0.2">
      <c r="A38">
        <v>27</v>
      </c>
    </row>
    <row r="39" spans="1:4" x14ac:dyDescent="0.2">
      <c r="A39">
        <v>20</v>
      </c>
    </row>
    <row r="40" spans="1:4" x14ac:dyDescent="0.2">
      <c r="A40">
        <v>20</v>
      </c>
    </row>
    <row r="41" spans="1:4" x14ac:dyDescent="0.2">
      <c r="A41">
        <v>30</v>
      </c>
    </row>
    <row r="42" spans="1:4" x14ac:dyDescent="0.2">
      <c r="A42">
        <v>40</v>
      </c>
    </row>
    <row r="43" spans="1:4" x14ac:dyDescent="0.2">
      <c r="A43">
        <v>32</v>
      </c>
    </row>
    <row r="44" spans="1:4" x14ac:dyDescent="0.2">
      <c r="A44">
        <v>18</v>
      </c>
    </row>
    <row r="45" spans="1:4" x14ac:dyDescent="0.2">
      <c r="A45">
        <v>7</v>
      </c>
    </row>
    <row r="46" spans="1:4" x14ac:dyDescent="0.2">
      <c r="A46">
        <v>30</v>
      </c>
      <c r="D46" s="4"/>
    </row>
    <row r="47" spans="1:4" x14ac:dyDescent="0.2">
      <c r="A47">
        <v>8</v>
      </c>
    </row>
    <row r="48" spans="1:4" x14ac:dyDescent="0.2">
      <c r="A48">
        <v>1</v>
      </c>
    </row>
    <row r="49" spans="1:1" x14ac:dyDescent="0.2">
      <c r="A49">
        <v>25</v>
      </c>
    </row>
    <row r="50" spans="1:1" x14ac:dyDescent="0.2">
      <c r="A50">
        <v>26</v>
      </c>
    </row>
    <row r="51" spans="1:1" x14ac:dyDescent="0.2">
      <c r="A51">
        <v>-1</v>
      </c>
    </row>
    <row r="52" spans="1:1" x14ac:dyDescent="0.2">
      <c r="A52">
        <v>25</v>
      </c>
    </row>
    <row r="53" spans="1:1" x14ac:dyDescent="0.2">
      <c r="A53">
        <v>48</v>
      </c>
    </row>
    <row r="54" spans="1:1" x14ac:dyDescent="0.2">
      <c r="A54">
        <v>18</v>
      </c>
    </row>
    <row r="55" spans="1:1" x14ac:dyDescent="0.2">
      <c r="A55">
        <v>25</v>
      </c>
    </row>
    <row r="56" spans="1:1" x14ac:dyDescent="0.2">
      <c r="A56">
        <v>31</v>
      </c>
    </row>
    <row r="57" spans="1:1" x14ac:dyDescent="0.2">
      <c r="A57">
        <v>19</v>
      </c>
    </row>
    <row r="58" spans="1:1" x14ac:dyDescent="0.2">
      <c r="A58">
        <v>19</v>
      </c>
    </row>
    <row r="59" spans="1:1" x14ac:dyDescent="0.2">
      <c r="A59">
        <v>20</v>
      </c>
    </row>
    <row r="60" spans="1:1" x14ac:dyDescent="0.2">
      <c r="A60">
        <v>27</v>
      </c>
    </row>
    <row r="61" spans="1:1" x14ac:dyDescent="0.2">
      <c r="A61">
        <v>20</v>
      </c>
    </row>
    <row r="62" spans="1:1" x14ac:dyDescent="0.2">
      <c r="A62">
        <v>17</v>
      </c>
    </row>
    <row r="63" spans="1:1" x14ac:dyDescent="0.2">
      <c r="A63">
        <v>38</v>
      </c>
    </row>
    <row r="64" spans="1:1" x14ac:dyDescent="0.2">
      <c r="A64">
        <v>16</v>
      </c>
    </row>
    <row r="65" spans="1:1" x14ac:dyDescent="0.2">
      <c r="A65">
        <v>21</v>
      </c>
    </row>
    <row r="66" spans="1:1" x14ac:dyDescent="0.2">
      <c r="A66">
        <v>34</v>
      </c>
    </row>
    <row r="67" spans="1:1" x14ac:dyDescent="0.2">
      <c r="A67">
        <v>35</v>
      </c>
    </row>
    <row r="68" spans="1:1" x14ac:dyDescent="0.2">
      <c r="A68">
        <v>26</v>
      </c>
    </row>
    <row r="69" spans="1:1" x14ac:dyDescent="0.2">
      <c r="A69">
        <v>43</v>
      </c>
    </row>
    <row r="70" spans="1:1" x14ac:dyDescent="0.2">
      <c r="A70">
        <v>20</v>
      </c>
    </row>
    <row r="71" spans="1:1" x14ac:dyDescent="0.2">
      <c r="A71">
        <v>5</v>
      </c>
    </row>
    <row r="72" spans="1:1" x14ac:dyDescent="0.2">
      <c r="A72">
        <v>38</v>
      </c>
    </row>
    <row r="73" spans="1:1" x14ac:dyDescent="0.2">
      <c r="A73">
        <v>10</v>
      </c>
    </row>
    <row r="74" spans="1:1" x14ac:dyDescent="0.2">
      <c r="A74">
        <v>47</v>
      </c>
    </row>
    <row r="75" spans="1:1" x14ac:dyDescent="0.2">
      <c r="A75">
        <v>18</v>
      </c>
    </row>
    <row r="76" spans="1:1" x14ac:dyDescent="0.2">
      <c r="A76">
        <v>33</v>
      </c>
    </row>
    <row r="77" spans="1:1" x14ac:dyDescent="0.2">
      <c r="A77">
        <v>23</v>
      </c>
    </row>
    <row r="78" spans="1:1" x14ac:dyDescent="0.2">
      <c r="A78">
        <v>16</v>
      </c>
    </row>
    <row r="79" spans="1:1" x14ac:dyDescent="0.2">
      <c r="A79">
        <v>31</v>
      </c>
    </row>
    <row r="80" spans="1:1" x14ac:dyDescent="0.2">
      <c r="A80">
        <v>13</v>
      </c>
    </row>
    <row r="81" spans="1:1" x14ac:dyDescent="0.2">
      <c r="A81">
        <v>47</v>
      </c>
    </row>
    <row r="82" spans="1:1" x14ac:dyDescent="0.2">
      <c r="A82">
        <v>14</v>
      </c>
    </row>
    <row r="83" spans="1:1" x14ac:dyDescent="0.2">
      <c r="A83">
        <v>35</v>
      </c>
    </row>
    <row r="84" spans="1:1" x14ac:dyDescent="0.2">
      <c r="A84">
        <v>23</v>
      </c>
    </row>
    <row r="85" spans="1:1" x14ac:dyDescent="0.2">
      <c r="A85">
        <v>29</v>
      </c>
    </row>
    <row r="86" spans="1:1" x14ac:dyDescent="0.2">
      <c r="A86">
        <v>25</v>
      </c>
    </row>
    <row r="87" spans="1:1" x14ac:dyDescent="0.2">
      <c r="A87">
        <v>14</v>
      </c>
    </row>
    <row r="88" spans="1:1" x14ac:dyDescent="0.2">
      <c r="A88">
        <v>29</v>
      </c>
    </row>
    <row r="89" spans="1:1" x14ac:dyDescent="0.2">
      <c r="A89">
        <v>47</v>
      </c>
    </row>
    <row r="90" spans="1:1" x14ac:dyDescent="0.2">
      <c r="A90">
        <v>-4</v>
      </c>
    </row>
    <row r="91" spans="1:1" x14ac:dyDescent="0.2">
      <c r="A91">
        <v>22</v>
      </c>
    </row>
    <row r="92" spans="1:1" x14ac:dyDescent="0.2">
      <c r="A92">
        <v>22</v>
      </c>
    </row>
    <row r="93" spans="1:1" x14ac:dyDescent="0.2">
      <c r="A93">
        <v>36</v>
      </c>
    </row>
    <row r="94" spans="1:1" x14ac:dyDescent="0.2">
      <c r="A94">
        <v>11</v>
      </c>
    </row>
    <row r="95" spans="1:1" x14ac:dyDescent="0.2">
      <c r="A95">
        <v>29</v>
      </c>
    </row>
    <row r="96" spans="1:1" x14ac:dyDescent="0.2">
      <c r="A96">
        <v>19</v>
      </c>
    </row>
    <row r="97" spans="1:1" x14ac:dyDescent="0.2">
      <c r="A97">
        <v>-4</v>
      </c>
    </row>
    <row r="98" spans="1:1" x14ac:dyDescent="0.2">
      <c r="A98">
        <v>10</v>
      </c>
    </row>
    <row r="99" spans="1:1" x14ac:dyDescent="0.2">
      <c r="A99">
        <v>-6</v>
      </c>
    </row>
    <row r="100" spans="1:1" x14ac:dyDescent="0.2">
      <c r="A100">
        <v>43</v>
      </c>
    </row>
    <row r="101" spans="1:1" x14ac:dyDescent="0.2">
      <c r="A101">
        <v>47</v>
      </c>
    </row>
    <row r="102" spans="1:1" x14ac:dyDescent="0.2">
      <c r="A102">
        <v>35</v>
      </c>
    </row>
    <row r="103" spans="1:1" x14ac:dyDescent="0.2">
      <c r="A103">
        <v>20</v>
      </c>
    </row>
    <row r="104" spans="1:1" x14ac:dyDescent="0.2">
      <c r="A104">
        <v>15</v>
      </c>
    </row>
    <row r="105" spans="1:1" x14ac:dyDescent="0.2">
      <c r="A105">
        <v>0</v>
      </c>
    </row>
    <row r="106" spans="1:1" x14ac:dyDescent="0.2">
      <c r="A106">
        <v>26</v>
      </c>
    </row>
    <row r="107" spans="1:1" x14ac:dyDescent="0.2">
      <c r="A107">
        <v>48</v>
      </c>
    </row>
    <row r="108" spans="1:1" x14ac:dyDescent="0.2">
      <c r="A108">
        <v>41</v>
      </c>
    </row>
    <row r="109" spans="1:1" x14ac:dyDescent="0.2">
      <c r="A109">
        <v>23</v>
      </c>
    </row>
    <row r="110" spans="1:1" x14ac:dyDescent="0.2">
      <c r="A110">
        <v>9</v>
      </c>
    </row>
    <row r="111" spans="1:1" x14ac:dyDescent="0.2">
      <c r="A111">
        <v>25</v>
      </c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</sheetData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t-Distribution</vt:lpstr>
      <vt:lpstr>Two sided test</vt:lpstr>
      <vt:lpstr>One-Sided Test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Marianna.Bonanome90</cp:lastModifiedBy>
  <cp:lastPrinted>2014-12-04T15:29:23Z</cp:lastPrinted>
  <dcterms:created xsi:type="dcterms:W3CDTF">2011-01-25T07:38:31Z</dcterms:created>
  <dcterms:modified xsi:type="dcterms:W3CDTF">2020-05-07T12:41:11Z</dcterms:modified>
</cp:coreProperties>
</file>