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295" yWindow="0" windowWidth="15480" windowHeight="11640" activeTab="1"/>
  </bookViews>
  <sheets>
    <sheet name="Binomial Distribution" sheetId="1" r:id="rId1"/>
    <sheet name="Examples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2" l="1"/>
  <c r="D40" i="2"/>
  <c r="D41" i="2"/>
  <c r="D38" i="2"/>
  <c r="H33" i="2"/>
  <c r="B39" i="2"/>
  <c r="B40" i="2"/>
  <c r="B41" i="2"/>
  <c r="B42" i="2"/>
  <c r="B43" i="2"/>
  <c r="B44" i="2"/>
  <c r="B45" i="2"/>
  <c r="B46" i="2"/>
  <c r="B47" i="2"/>
  <c r="B48" i="2"/>
  <c r="B38" i="2"/>
  <c r="D21" i="2"/>
  <c r="D20" i="2"/>
  <c r="D19" i="2"/>
  <c r="C12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C11" i="2"/>
  <c r="G5" i="2"/>
  <c r="G6" i="2"/>
  <c r="G7" i="2"/>
  <c r="C8" i="2"/>
  <c r="D5" i="2"/>
  <c r="C68" i="1"/>
  <c r="C67" i="1"/>
  <c r="B50" i="1"/>
  <c r="G46" i="1"/>
  <c r="A47" i="1"/>
  <c r="I34" i="1"/>
  <c r="I35" i="1"/>
  <c r="I36" i="1"/>
  <c r="I37" i="1"/>
  <c r="I38" i="1"/>
  <c r="I39" i="1"/>
  <c r="I40" i="1"/>
  <c r="I41" i="1"/>
  <c r="I42" i="1"/>
  <c r="I43" i="1"/>
  <c r="I33" i="1"/>
  <c r="D26" i="1"/>
</calcChain>
</file>

<file path=xl/sharedStrings.xml><?xml version="1.0" encoding="utf-8"?>
<sst xmlns="http://schemas.openxmlformats.org/spreadsheetml/2006/main" count="99" uniqueCount="90">
  <si>
    <t>Example 1</t>
  </si>
  <si>
    <t>Example 2</t>
  </si>
  <si>
    <t>Example 3</t>
  </si>
  <si>
    <t>5.5 Binomial Distribution</t>
  </si>
  <si>
    <t>3. the probability of success is p and failure is (1-p)</t>
  </si>
  <si>
    <t>4. trials are independent.</t>
  </si>
  <si>
    <t xml:space="preserve">EX. </t>
  </si>
  <si>
    <t>1. Flip a coin 10 times, label H to be success.</t>
  </si>
  <si>
    <t>2. Draw 5-cards from 52-card deck label all diamonds success.</t>
  </si>
  <si>
    <t>3. Survey 1000 people for election, label democrats as success.</t>
  </si>
  <si>
    <t>4. Review values of grades in a class, label above 60% as success.</t>
  </si>
  <si>
    <t>P(SSFFS)=</t>
  </si>
  <si>
    <t>pp(1-p)(1-p)p=</t>
  </si>
  <si>
    <t>p^3(1-p)^2</t>
  </si>
  <si>
    <t>But</t>
  </si>
  <si>
    <t>p(1-p)(1-p)pp=</t>
  </si>
  <si>
    <t>P(SFFSS)=</t>
  </si>
  <si>
    <t>also</t>
  </si>
  <si>
    <t>The question:</t>
  </si>
  <si>
    <t>How many more sequence like this will produce 3 S and 2 F? Note that the order is not important.</t>
  </si>
  <si>
    <t>COMBIN(5,3)</t>
  </si>
  <si>
    <t>P(exactly 3 S)=</t>
  </si>
  <si>
    <t>C(5,3)*(1/6)^3(5/6)^2=</t>
  </si>
  <si>
    <t>The probability of type P(X&lt;=x) is called a cumulative probability.</t>
  </si>
  <si>
    <t>A test consists of 10 multiple choice questions. Each question has 5 possible answers one of which is correct.</t>
  </si>
  <si>
    <t>a. What is the probability that we get 0 correct by guessing?</t>
  </si>
  <si>
    <t>b. What is the probability that we get 1 correct by guessing?</t>
  </si>
  <si>
    <t>c. What is the probability that we get 2 correct by guessing?</t>
  </si>
  <si>
    <t>d. Score is considered to be fail if it is less than 50%. Find the probability that one fails the test.</t>
  </si>
  <si>
    <t>BINOMDIST(4,10,1/5,TRUE)</t>
  </si>
  <si>
    <t>P(X&lt;=4)=</t>
  </si>
  <si>
    <t>p(0)+p(1)+p(2)+p(3)+p(4)=</t>
  </si>
  <si>
    <t>e. P(X&gt;=5)=</t>
  </si>
  <si>
    <t xml:space="preserve">Note: </t>
  </si>
  <si>
    <t>P(X&gt;=x)=1-P(X&lt;=[x-1])</t>
  </si>
  <si>
    <t>Mean and Variance of Binomial Distribution</t>
  </si>
  <si>
    <t>What is the mean mark and the standard deviation of the class test full of students like in Example 2?</t>
  </si>
  <si>
    <t>In the US voters who are neither Democrat nor Republican are called Independent.</t>
  </si>
  <si>
    <t>It is believed that 10% of all voters are Independent. A survey asked 25 people to identify themselves as Democrat, Republican, or Independent.</t>
  </si>
  <si>
    <t>a. What is the probability that none of the people are Independent?</t>
  </si>
  <si>
    <t>b. What is the probability that fewer than 5 people are Independent?</t>
  </si>
  <si>
    <t>c. What is the probability that more than two people are Independent?</t>
  </si>
  <si>
    <t>Statistics indicate that alcohol is a factor in 55 percent of fatal automobile</t>
  </si>
  <si>
    <t>accidents. Of the next 3 fatal automobile accidents, find the</t>
  </si>
  <si>
    <t>probability that alcohol is a factor in</t>
  </si>
  <si>
    <t>(a) All 3</t>
  </si>
  <si>
    <t>(b) Exactly 2</t>
  </si>
  <si>
    <t>(c) At least 1</t>
  </si>
  <si>
    <t>Each diskette produced by a certain company will be defective with</t>
  </si>
  <si>
    <t>probability 0.05 independent of the others. The company sells the</t>
  </si>
  <si>
    <t>diskettes in packages of 10 and offers a money-back guarantee that</t>
  </si>
  <si>
    <t>all the diskettes in a package will be nondefective. Suppose that this</t>
  </si>
  <si>
    <t>offer is always taken up.</t>
  </si>
  <si>
    <t>(a) What is the probability that a package is returned?</t>
  </si>
  <si>
    <t>(b) If someone buys 3 packages, what is the probability that exactly 1</t>
  </si>
  <si>
    <t>of them is returned?</t>
  </si>
  <si>
    <t>Y=# of packages bought</t>
  </si>
  <si>
    <t>X=# of def. diskettes</t>
  </si>
  <si>
    <t>P(X&gt;=1)</t>
  </si>
  <si>
    <t>P(Y=1)</t>
  </si>
  <si>
    <t>n=10, p=0.05</t>
  </si>
  <si>
    <t>n=3, p=from a</t>
  </si>
  <si>
    <t>n=3, p=0.55</t>
  </si>
  <si>
    <r>
      <t xml:space="preserve">For a </t>
    </r>
    <r>
      <rPr>
        <b/>
        <sz val="12"/>
        <color theme="1"/>
        <rFont val="Calibri"/>
        <family val="2"/>
        <scheme val="minor"/>
      </rPr>
      <t>binomial experiment</t>
    </r>
    <r>
      <rPr>
        <sz val="12"/>
        <color theme="1"/>
        <rFont val="Calibri"/>
        <family val="2"/>
        <scheme val="minor"/>
      </rPr>
      <t>:</t>
    </r>
  </si>
  <si>
    <t>1. it consists of a fixed number of trials</t>
  </si>
  <si>
    <t>2. each trial has two outcomes labeled success and failure</t>
  </si>
  <si>
    <r>
      <t xml:space="preserve">The random variable is defined as the number of successes in n trials. This random variable is called the </t>
    </r>
    <r>
      <rPr>
        <b/>
        <sz val="12"/>
        <color theme="1"/>
        <rFont val="Calibri"/>
        <family val="2"/>
        <scheme val="minor"/>
      </rPr>
      <t>Binomial Random Variable</t>
    </r>
    <r>
      <rPr>
        <sz val="12"/>
        <color theme="1"/>
        <rFont val="Calibri"/>
        <family val="2"/>
        <scheme val="minor"/>
      </rPr>
      <t>.</t>
    </r>
  </si>
  <si>
    <t>Roll a fair die 5 times (each trial is independent). Say, 6 turning up is success (with probability p=1/6).</t>
  </si>
  <si>
    <t>n=# trials = 10</t>
  </si>
  <si>
    <t>success=getting a correct answer</t>
  </si>
  <si>
    <t>failure=incorrect answer</t>
  </si>
  <si>
    <t>x</t>
  </si>
  <si>
    <t>P(X=x)</t>
  </si>
  <si>
    <t xml:space="preserve">p=1/5 </t>
  </si>
  <si>
    <t>P(X=0)=.10737</t>
  </si>
  <si>
    <t>P(X=1)=</t>
  </si>
  <si>
    <t>P(X=2)=</t>
  </si>
  <si>
    <t>Mean mu=</t>
  </si>
  <si>
    <t>10*1/5=</t>
  </si>
  <si>
    <t>s.d. =</t>
  </si>
  <si>
    <t>sqrt(10*(1/5)*(4/5))=</t>
  </si>
  <si>
    <t>n=25</t>
  </si>
  <si>
    <t>success=independent</t>
  </si>
  <si>
    <t>p=1/10</t>
  </si>
  <si>
    <t>P(X&lt;5)=</t>
  </si>
  <si>
    <t>P(X&gt;2)=</t>
  </si>
  <si>
    <t>P(X=3)=</t>
  </si>
  <si>
    <t>P(X&gt;=1)=1-P(X=0)=</t>
  </si>
  <si>
    <t>y</t>
  </si>
  <si>
    <t>P(Y=y)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</si>
</sst>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6"/>
      <color theme="3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7" fillId="0" borderId="0" xfId="0" applyFont="1"/>
    <xf numFmtId="0" fontId="2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8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104775</xdr:rowOff>
        </xdr:from>
        <xdr:to>
          <xdr:col>2</xdr:col>
          <xdr:colOff>161925</xdr:colOff>
          <xdr:row>63</xdr:row>
          <xdr:rowOff>76200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topLeftCell="A52" workbookViewId="0">
      <selection activeCell="B52" sqref="B52:C52"/>
    </sheetView>
  </sheetViews>
  <sheetFormatPr defaultColWidth="8.85546875" defaultRowHeight="15" x14ac:dyDescent="0.25"/>
  <cols>
    <col min="1" max="1" width="13.85546875" customWidth="1"/>
    <col min="2" max="2" width="19.42578125" customWidth="1"/>
    <col min="3" max="3" width="10.140625" customWidth="1"/>
    <col min="4" max="4" width="14.140625" customWidth="1"/>
    <col min="5" max="5" width="9.42578125" customWidth="1"/>
    <col min="7" max="7" width="8.7109375" customWidth="1"/>
  </cols>
  <sheetData>
    <row r="1" spans="1:16" ht="26.25" x14ac:dyDescent="0.4">
      <c r="A1" s="1" t="s">
        <v>3</v>
      </c>
    </row>
    <row r="2" spans="1:16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x14ac:dyDescent="0.25">
      <c r="A3" s="5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 x14ac:dyDescent="0.25">
      <c r="A4" s="5" t="s">
        <v>64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 x14ac:dyDescent="0.25">
      <c r="A5" s="5" t="s">
        <v>65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 x14ac:dyDescent="0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.75" x14ac:dyDescent="0.25">
      <c r="A9" s="5" t="s">
        <v>66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3" customFormat="1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3" customFormat="1" ht="15.75" x14ac:dyDescent="0.25">
      <c r="A11" s="5" t="s">
        <v>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3" customFormat="1" ht="15.75" x14ac:dyDescent="0.25">
      <c r="A12" s="5"/>
      <c r="B12" s="5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75" x14ac:dyDescent="0.25">
      <c r="A13" s="5"/>
      <c r="B13" s="5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3" customFormat="1" ht="15.75" x14ac:dyDescent="0.25">
      <c r="A14" s="5"/>
      <c r="B14" s="5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3" customFormat="1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3" customFormat="1" ht="18.75" x14ac:dyDescent="0.3">
      <c r="A16" s="2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3" customFormat="1" ht="15.75" x14ac:dyDescent="0.25">
      <c r="A17" s="5" t="s">
        <v>67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3" customFormat="1" ht="15.75" x14ac:dyDescent="0.25">
      <c r="A18" s="5" t="s">
        <v>11</v>
      </c>
      <c r="B18" s="5" t="s">
        <v>12</v>
      </c>
      <c r="C18" s="5" t="s">
        <v>13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.75" x14ac:dyDescent="0.25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3" customFormat="1" ht="15.75" x14ac:dyDescent="0.25">
      <c r="A20" s="5" t="s">
        <v>16</v>
      </c>
      <c r="B20" s="5" t="s">
        <v>15</v>
      </c>
      <c r="C20" s="5" t="s">
        <v>13</v>
      </c>
      <c r="D20" s="5" t="s">
        <v>17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3" customFormat="1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3" customFormat="1" ht="15.75" x14ac:dyDescent="0.25">
      <c r="A22" s="5" t="s">
        <v>18</v>
      </c>
      <c r="B22" s="5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3" customFormat="1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3" customFormat="1" ht="15.75" x14ac:dyDescent="0.25">
      <c r="A24" s="5"/>
      <c r="B24" s="5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3" customFormat="1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 x14ac:dyDescent="0.25">
      <c r="A26" s="5" t="s">
        <v>21</v>
      </c>
      <c r="B26" s="5" t="s">
        <v>22</v>
      </c>
      <c r="C26" s="5"/>
      <c r="D26" s="5">
        <f>COMBIN(5,3)*(1/6)^3*(5/6)^2</f>
        <v>3.2150205761316872E-2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3" customFormat="1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3" customFormat="1" ht="15.75" x14ac:dyDescent="0.25">
      <c r="A28" s="8" t="s">
        <v>23</v>
      </c>
      <c r="B28" s="6"/>
      <c r="C28" s="6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3" customFormat="1" ht="15.75" x14ac:dyDescent="0.25">
      <c r="A29" s="7"/>
      <c r="B29" s="7"/>
      <c r="C29" s="6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3" customFormat="1" ht="18.75" x14ac:dyDescent="0.3">
      <c r="A30" s="2" t="s">
        <v>1</v>
      </c>
      <c r="B30" s="7"/>
      <c r="C30" s="6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3" customFormat="1" ht="15.75" x14ac:dyDescent="0.25">
      <c r="A31" s="9" t="s">
        <v>24</v>
      </c>
      <c r="B31" s="7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3" customFormat="1" ht="15.75" x14ac:dyDescent="0.25">
      <c r="A32" s="9" t="s">
        <v>25</v>
      </c>
      <c r="B32" s="7"/>
      <c r="C32" s="6"/>
      <c r="D32" s="6"/>
      <c r="E32" s="5"/>
      <c r="F32" s="5"/>
      <c r="G32" s="5"/>
      <c r="H32" s="14" t="s">
        <v>71</v>
      </c>
      <c r="I32" s="14" t="s">
        <v>72</v>
      </c>
      <c r="J32" s="5"/>
      <c r="K32" s="5"/>
      <c r="L32" s="5"/>
      <c r="M32" s="5"/>
      <c r="N32" s="5"/>
      <c r="O32" s="5"/>
      <c r="P32" s="5"/>
    </row>
    <row r="33" spans="1:16" s="3" customFormat="1" ht="15.75" x14ac:dyDescent="0.25">
      <c r="A33" s="12" t="s">
        <v>68</v>
      </c>
      <c r="B33" s="13"/>
      <c r="C33" s="8" t="s">
        <v>73</v>
      </c>
      <c r="D33" s="6"/>
      <c r="E33" s="5"/>
      <c r="F33" s="5"/>
      <c r="G33" s="5"/>
      <c r="H33" s="14">
        <v>0</v>
      </c>
      <c r="I33" s="14">
        <f>_xlfn.BINOM.DIST(H33,10,1/5,FALSE)</f>
        <v>0.1073741824</v>
      </c>
      <c r="J33" s="5"/>
      <c r="K33" s="5"/>
      <c r="L33" s="5"/>
      <c r="M33" s="5"/>
      <c r="N33" s="5"/>
      <c r="O33" s="5"/>
      <c r="P33" s="5"/>
    </row>
    <row r="34" spans="1:16" s="3" customFormat="1" ht="15.75" x14ac:dyDescent="0.25">
      <c r="A34" s="12" t="s">
        <v>69</v>
      </c>
      <c r="B34" s="13"/>
      <c r="C34" s="8"/>
      <c r="D34" s="6" t="s">
        <v>74</v>
      </c>
      <c r="E34" s="5"/>
      <c r="F34" s="5"/>
      <c r="G34" s="5"/>
      <c r="H34" s="14">
        <v>1</v>
      </c>
      <c r="I34" s="14">
        <f t="shared" ref="I34:I43" si="0">_xlfn.BINOM.DIST(H34,10,1/5,FALSE)</f>
        <v>0.26843545600000002</v>
      </c>
      <c r="J34" s="5"/>
      <c r="K34" s="5"/>
      <c r="L34" s="5"/>
      <c r="M34" s="5"/>
      <c r="N34" s="5"/>
      <c r="O34" s="5"/>
      <c r="P34" s="5"/>
    </row>
    <row r="35" spans="1:16" s="3" customFormat="1" ht="15.75" x14ac:dyDescent="0.25">
      <c r="A35" s="9" t="s">
        <v>70</v>
      </c>
      <c r="B35" s="7"/>
      <c r="C35" s="6"/>
      <c r="D35" s="6"/>
      <c r="E35" s="5"/>
      <c r="F35" s="5"/>
      <c r="G35" s="5"/>
      <c r="H35" s="14">
        <v>2</v>
      </c>
      <c r="I35" s="14">
        <f t="shared" si="0"/>
        <v>0.3019898880000001</v>
      </c>
      <c r="J35" s="5"/>
      <c r="K35" s="5"/>
      <c r="L35" s="5"/>
      <c r="M35" s="5"/>
      <c r="N35" s="5"/>
      <c r="O35" s="5"/>
      <c r="P35" s="5"/>
    </row>
    <row r="36" spans="1:16" s="3" customFormat="1" ht="15.75" x14ac:dyDescent="0.25">
      <c r="A36" s="9" t="s">
        <v>26</v>
      </c>
      <c r="B36" s="7"/>
      <c r="C36" s="6"/>
      <c r="D36" s="6"/>
      <c r="E36" s="5"/>
      <c r="F36" s="5"/>
      <c r="G36" s="5"/>
      <c r="H36" s="14">
        <v>3</v>
      </c>
      <c r="I36" s="14">
        <f t="shared" si="0"/>
        <v>0.20132659200000003</v>
      </c>
      <c r="J36" s="5"/>
      <c r="K36" s="5"/>
      <c r="L36" s="5"/>
      <c r="M36" s="5"/>
      <c r="N36" s="5"/>
      <c r="O36" s="5"/>
      <c r="P36" s="5"/>
    </row>
    <row r="37" spans="1:16" s="3" customFormat="1" ht="15.75" x14ac:dyDescent="0.25">
      <c r="A37" s="9"/>
      <c r="B37" s="7"/>
      <c r="C37" s="6"/>
      <c r="D37" s="6"/>
      <c r="E37" s="5"/>
      <c r="F37" s="5"/>
      <c r="G37" s="5"/>
      <c r="H37" s="14">
        <v>4</v>
      </c>
      <c r="I37" s="14">
        <f t="shared" si="0"/>
        <v>8.8080384000000025E-2</v>
      </c>
      <c r="J37" s="5"/>
      <c r="K37" s="5"/>
      <c r="L37" s="5"/>
      <c r="M37" s="5"/>
      <c r="N37" s="5"/>
      <c r="O37" s="5"/>
      <c r="P37" s="5"/>
    </row>
    <row r="38" spans="1:16" s="3" customFormat="1" ht="15.75" x14ac:dyDescent="0.25">
      <c r="A38" s="9" t="s">
        <v>75</v>
      </c>
      <c r="B38" s="14">
        <v>0.26843545600000002</v>
      </c>
      <c r="C38" s="6"/>
      <c r="D38" s="6"/>
      <c r="E38" s="5"/>
      <c r="F38" s="5"/>
      <c r="G38" s="5"/>
      <c r="H38" s="14">
        <v>5</v>
      </c>
      <c r="I38" s="14">
        <f t="shared" si="0"/>
        <v>2.6424115200000015E-2</v>
      </c>
      <c r="J38" s="5"/>
      <c r="K38" s="5"/>
      <c r="L38" s="5"/>
      <c r="M38" s="5"/>
      <c r="N38" s="5"/>
      <c r="O38" s="5"/>
      <c r="P38" s="5"/>
    </row>
    <row r="39" spans="1:16" s="3" customFormat="1" ht="15.75" x14ac:dyDescent="0.25">
      <c r="A39" s="9"/>
      <c r="B39" s="7"/>
      <c r="C39" s="6"/>
      <c r="D39" s="6"/>
      <c r="E39" s="5"/>
      <c r="F39" s="5"/>
      <c r="G39" s="5"/>
      <c r="H39" s="14">
        <v>6</v>
      </c>
      <c r="I39" s="14">
        <f t="shared" si="0"/>
        <v>5.5050240000000016E-3</v>
      </c>
      <c r="J39" s="5"/>
      <c r="K39" s="5"/>
      <c r="L39" s="5"/>
      <c r="M39" s="5"/>
      <c r="N39" s="5"/>
      <c r="O39" s="5"/>
      <c r="P39" s="5"/>
    </row>
    <row r="40" spans="1:16" s="3" customFormat="1" ht="15.75" x14ac:dyDescent="0.25">
      <c r="A40" s="9" t="s">
        <v>27</v>
      </c>
      <c r="B40" s="7"/>
      <c r="C40" s="6"/>
      <c r="D40" s="6"/>
      <c r="E40" s="5"/>
      <c r="F40" s="5"/>
      <c r="G40" s="5"/>
      <c r="H40" s="15">
        <v>7</v>
      </c>
      <c r="I40" s="14">
        <f t="shared" si="0"/>
        <v>7.8643199999999956E-4</v>
      </c>
      <c r="J40" s="5"/>
      <c r="K40" s="5"/>
      <c r="L40" s="5"/>
      <c r="M40" s="5"/>
      <c r="N40" s="5"/>
      <c r="O40" s="5"/>
      <c r="P40" s="5"/>
    </row>
    <row r="41" spans="1:16" s="3" customFormat="1" ht="15.75" x14ac:dyDescent="0.25">
      <c r="A41" s="9"/>
      <c r="B41" s="7"/>
      <c r="C41" s="6"/>
      <c r="D41" s="6"/>
      <c r="E41" s="5"/>
      <c r="F41" s="5"/>
      <c r="G41" s="5"/>
      <c r="H41" s="14">
        <v>8</v>
      </c>
      <c r="I41" s="14">
        <f t="shared" si="0"/>
        <v>7.3728000000000132E-5</v>
      </c>
      <c r="J41" s="5"/>
      <c r="K41" s="5"/>
      <c r="L41" s="5"/>
      <c r="M41" s="5"/>
      <c r="N41" s="5"/>
      <c r="O41" s="5"/>
      <c r="P41" s="5"/>
    </row>
    <row r="42" spans="1:16" s="3" customFormat="1" ht="15.75" x14ac:dyDescent="0.25">
      <c r="A42" s="9" t="s">
        <v>76</v>
      </c>
      <c r="B42" s="7">
        <v>0.3019898880000001</v>
      </c>
      <c r="C42" s="6"/>
      <c r="D42" s="6"/>
      <c r="E42" s="5"/>
      <c r="F42" s="5"/>
      <c r="G42" s="5"/>
      <c r="H42" s="14">
        <v>9</v>
      </c>
      <c r="I42" s="14">
        <f t="shared" si="0"/>
        <v>4.0959999999999935E-6</v>
      </c>
      <c r="J42" s="5"/>
      <c r="K42" s="5"/>
      <c r="L42" s="5"/>
      <c r="M42" s="5"/>
      <c r="N42" s="5"/>
      <c r="O42" s="5"/>
      <c r="P42" s="5"/>
    </row>
    <row r="43" spans="1:16" s="3" customFormat="1" ht="15.75" x14ac:dyDescent="0.25">
      <c r="A43" s="9"/>
      <c r="B43" s="7"/>
      <c r="C43" s="6"/>
      <c r="D43" s="6"/>
      <c r="E43" s="5"/>
      <c r="F43" s="5"/>
      <c r="G43" s="5"/>
      <c r="H43" s="14">
        <v>10</v>
      </c>
      <c r="I43" s="14">
        <f t="shared" si="0"/>
        <v>1.0240000000000004E-7</v>
      </c>
      <c r="J43" s="5"/>
      <c r="K43" s="5"/>
      <c r="L43" s="5"/>
      <c r="M43" s="5"/>
      <c r="N43" s="5"/>
      <c r="O43" s="5"/>
      <c r="P43" s="5"/>
    </row>
    <row r="44" spans="1:16" s="3" customFormat="1" ht="15.75" x14ac:dyDescent="0.25">
      <c r="A44" s="9" t="s">
        <v>28</v>
      </c>
      <c r="B44" s="7"/>
      <c r="C44" s="6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3" customFormat="1" ht="15.75" x14ac:dyDescent="0.25">
      <c r="A45" s="9"/>
      <c r="B45" s="6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3" customFormat="1" ht="15.75" x14ac:dyDescent="0.25">
      <c r="A46" s="5" t="s">
        <v>30</v>
      </c>
      <c r="B46" s="5" t="s">
        <v>31</v>
      </c>
      <c r="C46" s="5"/>
      <c r="D46" s="5" t="s">
        <v>29</v>
      </c>
      <c r="E46" s="5"/>
      <c r="F46" s="5"/>
      <c r="G46" s="5">
        <f>_xlfn.BINOM.DIST(4,10,1/5,TRUE)</f>
        <v>0.96720650240000006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s="3" customFormat="1" ht="15.75" x14ac:dyDescent="0.25">
      <c r="A47" s="5">
        <f>SUM(I33:I37)</f>
        <v>0.96720650240000017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3" customFormat="1" ht="15.7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3" customFormat="1" ht="15.7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3" customFormat="1" ht="15.75" x14ac:dyDescent="0.25">
      <c r="A50" s="5" t="s">
        <v>32</v>
      </c>
      <c r="B50" s="5">
        <f>SUM(I38:I43)</f>
        <v>3.279349760000002E-2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3" customFormat="1" ht="15.7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3" customFormat="1" ht="15.75" x14ac:dyDescent="0.25">
      <c r="A53" s="4" t="s">
        <v>33</v>
      </c>
      <c r="B53" s="4" t="s">
        <v>34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3" customFormat="1" ht="15.7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3" customFormat="1" ht="21" x14ac:dyDescent="0.35">
      <c r="A55" s="10" t="s">
        <v>35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3" customFormat="1" ht="15.7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3" customFormat="1" ht="15.7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3" customFormat="1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3" customFormat="1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3" customFormat="1" ht="15.7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3" customFormat="1" ht="15.7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3" customFormat="1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3" customFormat="1" ht="15.7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3" customFormat="1" ht="15.7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3" customFormat="1" ht="15.75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3" customFormat="1" ht="15.75" x14ac:dyDescent="0.25">
      <c r="A67" s="5" t="s">
        <v>77</v>
      </c>
      <c r="B67" s="5" t="s">
        <v>78</v>
      </c>
      <c r="C67" s="5">
        <f>10*1/5</f>
        <v>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3" customFormat="1" ht="15.75" x14ac:dyDescent="0.25">
      <c r="A68" s="5" t="s">
        <v>79</v>
      </c>
      <c r="B68" s="5" t="s">
        <v>80</v>
      </c>
      <c r="C68" s="5">
        <f>SQRT(10*(1/5)*(4/5))</f>
        <v>1.2649110640673518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3" customFormat="1" ht="15.7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3" customFormat="1" ht="15.7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3" customFormat="1" ht="15.7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3" customFormat="1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3" customFormat="1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.7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.7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.7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.7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</sheetData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1032" r:id="rId4">
          <objectPr defaultSize="0" autoPict="0" r:id="rId5">
            <anchor moveWithCells="1">
              <from>
                <xdr:col>0</xdr:col>
                <xdr:colOff>542925</xdr:colOff>
                <xdr:row>55</xdr:row>
                <xdr:rowOff>104775</xdr:rowOff>
              </from>
              <to>
                <xdr:col>2</xdr:col>
                <xdr:colOff>161925</xdr:colOff>
                <xdr:row>63</xdr:row>
                <xdr:rowOff>76200</xdr:rowOff>
              </to>
            </anchor>
          </objectPr>
        </oleObject>
      </mc:Choice>
      <mc:Fallback>
        <oleObject progId="Equation.3" shapeId="1032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J26" sqref="J26"/>
    </sheetView>
  </sheetViews>
  <sheetFormatPr defaultColWidth="11.42578125" defaultRowHeight="15" x14ac:dyDescent="0.25"/>
  <cols>
    <col min="1" max="1" width="16" customWidth="1"/>
    <col min="2" max="2" width="14.85546875" customWidth="1"/>
    <col min="3" max="3" width="21" customWidth="1"/>
    <col min="4" max="4" width="14" customWidth="1"/>
    <col min="5" max="5" width="10.7109375" customWidth="1"/>
    <col min="6" max="6" width="8.5703125" customWidth="1"/>
    <col min="7" max="7" width="9.85546875" customWidth="1"/>
  </cols>
  <sheetData>
    <row r="1" spans="1:7" s="3" customFormat="1" ht="18.75" x14ac:dyDescent="0.3">
      <c r="A1" s="2" t="s">
        <v>0</v>
      </c>
    </row>
    <row r="2" spans="1:7" s="3" customFormat="1" ht="15.75" x14ac:dyDescent="0.25">
      <c r="A2" s="5" t="s">
        <v>37</v>
      </c>
    </row>
    <row r="3" spans="1:7" s="3" customFormat="1" ht="15.75" x14ac:dyDescent="0.25">
      <c r="A3" s="5" t="s">
        <v>38</v>
      </c>
    </row>
    <row r="4" spans="1:7" s="3" customFormat="1" ht="15.75" x14ac:dyDescent="0.25">
      <c r="A4" s="5" t="s">
        <v>39</v>
      </c>
      <c r="F4" s="16" t="s">
        <v>71</v>
      </c>
      <c r="G4" s="16" t="s">
        <v>72</v>
      </c>
    </row>
    <row r="5" spans="1:7" s="3" customFormat="1" ht="15.75" x14ac:dyDescent="0.25">
      <c r="A5" s="4" t="s">
        <v>81</v>
      </c>
      <c r="B5" s="4"/>
      <c r="C5" s="4" t="s">
        <v>83</v>
      </c>
      <c r="D5" s="4">
        <f>_xlfn.BINOM.DIST(0,25,1/10,FALSE)</f>
        <v>7.1789798769185259E-2</v>
      </c>
      <c r="F5" s="16">
        <v>0</v>
      </c>
      <c r="G5" s="16">
        <f>_xlfn.BINOM.DIST(F5,25,1/10,FALSE)</f>
        <v>7.1789798769185259E-2</v>
      </c>
    </row>
    <row r="6" spans="1:7" s="3" customFormat="1" ht="15.75" x14ac:dyDescent="0.25">
      <c r="A6" s="5" t="s">
        <v>82</v>
      </c>
      <c r="F6" s="16">
        <v>1</v>
      </c>
      <c r="G6" s="16">
        <f t="shared" ref="G6:G30" si="0">_xlfn.BINOM.DIST(F6,25,1/10,FALSE)</f>
        <v>0.19941610769218127</v>
      </c>
    </row>
    <row r="7" spans="1:7" s="3" customFormat="1" ht="15.75" x14ac:dyDescent="0.25">
      <c r="A7" s="5" t="s">
        <v>40</v>
      </c>
      <c r="F7" s="16">
        <v>2</v>
      </c>
      <c r="G7" s="16">
        <f t="shared" si="0"/>
        <v>0.26588814358957502</v>
      </c>
    </row>
    <row r="8" spans="1:7" s="3" customFormat="1" ht="15.75" x14ac:dyDescent="0.25">
      <c r="B8" s="4" t="s">
        <v>84</v>
      </c>
      <c r="C8" s="4">
        <f>SUM(G5:G9)</f>
        <v>0.90200637880453516</v>
      </c>
      <c r="F8" s="16">
        <v>3</v>
      </c>
      <c r="G8" s="16">
        <f t="shared" si="0"/>
        <v>0.22649730750223052</v>
      </c>
    </row>
    <row r="9" spans="1:7" s="3" customFormat="1" ht="15.75" x14ac:dyDescent="0.25">
      <c r="F9" s="16">
        <v>4</v>
      </c>
      <c r="G9" s="16">
        <f t="shared" si="0"/>
        <v>0.13841502125136307</v>
      </c>
    </row>
    <row r="10" spans="1:7" s="3" customFormat="1" ht="15.75" x14ac:dyDescent="0.25">
      <c r="A10" s="5" t="s">
        <v>41</v>
      </c>
      <c r="F10" s="16">
        <v>5</v>
      </c>
      <c r="G10" s="16">
        <f t="shared" si="0"/>
        <v>6.4593676583969473E-2</v>
      </c>
    </row>
    <row r="11" spans="1:7" s="3" customFormat="1" ht="15.75" x14ac:dyDescent="0.25">
      <c r="A11" s="5"/>
      <c r="B11" s="4" t="s">
        <v>85</v>
      </c>
      <c r="C11" s="4">
        <f>SUM(G8:G30)</f>
        <v>0.46290594994905843</v>
      </c>
      <c r="F11" s="16">
        <v>6</v>
      </c>
      <c r="G11" s="16">
        <f t="shared" si="0"/>
        <v>2.3923583919988688E-2</v>
      </c>
    </row>
    <row r="12" spans="1:7" s="3" customFormat="1" ht="15.75" x14ac:dyDescent="0.25">
      <c r="A12" s="5"/>
      <c r="B12" s="4"/>
      <c r="C12" s="4">
        <f>1-_xlfn.BINOM.DIST(2,25,1/10,TRUE)</f>
        <v>0.46290594994905854</v>
      </c>
      <c r="F12" s="16">
        <v>7</v>
      </c>
      <c r="G12" s="16">
        <f t="shared" si="0"/>
        <v>7.2150491187267553E-3</v>
      </c>
    </row>
    <row r="13" spans="1:7" s="3" customFormat="1" ht="15.75" x14ac:dyDescent="0.25">
      <c r="A13" s="5"/>
      <c r="F13" s="16">
        <v>8</v>
      </c>
      <c r="G13" s="16">
        <f t="shared" si="0"/>
        <v>1.8037622796816864E-3</v>
      </c>
    </row>
    <row r="14" spans="1:7" s="3" customFormat="1" ht="15.75" x14ac:dyDescent="0.25">
      <c r="F14" s="16">
        <v>9</v>
      </c>
      <c r="G14" s="16">
        <f t="shared" si="0"/>
        <v>3.7856739203195899E-4</v>
      </c>
    </row>
    <row r="15" spans="1:7" s="3" customFormat="1" ht="18.75" x14ac:dyDescent="0.3">
      <c r="A15" s="2" t="s">
        <v>1</v>
      </c>
      <c r="F15" s="16">
        <v>10</v>
      </c>
      <c r="G15" s="16">
        <f t="shared" si="0"/>
        <v>6.7300869694570412E-5</v>
      </c>
    </row>
    <row r="16" spans="1:7" s="3" customFormat="1" ht="15.75" x14ac:dyDescent="0.25">
      <c r="A16" s="3" t="s">
        <v>42</v>
      </c>
      <c r="F16" s="16">
        <v>11</v>
      </c>
      <c r="G16" s="16">
        <f t="shared" si="0"/>
        <v>1.0197101468874307E-5</v>
      </c>
    </row>
    <row r="17" spans="1:7" s="3" customFormat="1" ht="15.75" x14ac:dyDescent="0.25">
      <c r="A17" s="3" t="s">
        <v>43</v>
      </c>
      <c r="F17" s="16">
        <v>12</v>
      </c>
      <c r="G17" s="16">
        <f t="shared" si="0"/>
        <v>1.3218464867059347E-6</v>
      </c>
    </row>
    <row r="18" spans="1:7" s="3" customFormat="1" ht="15.75" x14ac:dyDescent="0.25">
      <c r="A18" s="3" t="s">
        <v>44</v>
      </c>
      <c r="F18" s="16">
        <v>13</v>
      </c>
      <c r="G18" s="16">
        <f t="shared" si="0"/>
        <v>1.4687183185621459E-7</v>
      </c>
    </row>
    <row r="19" spans="1:7" s="3" customFormat="1" ht="15.75" x14ac:dyDescent="0.25">
      <c r="A19" s="3" t="s">
        <v>45</v>
      </c>
      <c r="C19" s="4" t="s">
        <v>86</v>
      </c>
      <c r="D19" s="4">
        <f>_xlfn.BINOM.DIST(3,3,0.55,FALSE)</f>
        <v>0.16637500000000002</v>
      </c>
      <c r="F19" s="16">
        <v>14</v>
      </c>
      <c r="G19" s="16">
        <f t="shared" si="0"/>
        <v>1.3987793510115596E-8</v>
      </c>
    </row>
    <row r="20" spans="1:7" s="3" customFormat="1" ht="15.75" x14ac:dyDescent="0.25">
      <c r="A20" s="3" t="s">
        <v>46</v>
      </c>
      <c r="C20" s="4" t="s">
        <v>76</v>
      </c>
      <c r="D20" s="4">
        <f>_xlfn.BINOM.DIST(2,3,0.55,FALSE)</f>
        <v>0.40837500000000004</v>
      </c>
      <c r="F20" s="16">
        <v>15</v>
      </c>
      <c r="G20" s="16">
        <f t="shared" si="0"/>
        <v>1.1397461378612775E-9</v>
      </c>
    </row>
    <row r="21" spans="1:7" s="3" customFormat="1" ht="15.75" x14ac:dyDescent="0.25">
      <c r="A21" s="3" t="s">
        <v>47</v>
      </c>
      <c r="C21" s="4" t="s">
        <v>87</v>
      </c>
      <c r="D21" s="4">
        <f>1-_xlfn.BINOM.DIST(0,3,0.55,TRUE)</f>
        <v>0.90887499999999999</v>
      </c>
      <c r="F21" s="16">
        <v>16</v>
      </c>
      <c r="G21" s="16">
        <f t="shared" si="0"/>
        <v>7.9149037351477636E-11</v>
      </c>
    </row>
    <row r="22" spans="1:7" s="3" customFormat="1" ht="15.75" x14ac:dyDescent="0.25">
      <c r="A22" s="5" t="s">
        <v>62</v>
      </c>
      <c r="F22" s="16">
        <v>17</v>
      </c>
      <c r="G22" s="16">
        <f t="shared" si="0"/>
        <v>4.655825726557493E-12</v>
      </c>
    </row>
    <row r="23" spans="1:7" s="3" customFormat="1" ht="15.75" x14ac:dyDescent="0.25">
      <c r="F23" s="16">
        <v>18</v>
      </c>
      <c r="G23" s="16">
        <f t="shared" si="0"/>
        <v>2.2991731982999997E-13</v>
      </c>
    </row>
    <row r="24" spans="1:7" s="3" customFormat="1" ht="15.75" x14ac:dyDescent="0.25">
      <c r="F24" s="16">
        <v>19</v>
      </c>
      <c r="G24" s="16">
        <f t="shared" si="0"/>
        <v>9.4118201099999905E-15</v>
      </c>
    </row>
    <row r="25" spans="1:7" s="3" customFormat="1" ht="15.75" x14ac:dyDescent="0.25">
      <c r="F25" s="16">
        <v>20</v>
      </c>
      <c r="G25" s="16">
        <f t="shared" si="0"/>
        <v>3.1372733700000133E-16</v>
      </c>
    </row>
    <row r="26" spans="1:7" s="3" customFormat="1" ht="15.75" x14ac:dyDescent="0.25">
      <c r="F26" s="16">
        <v>21</v>
      </c>
      <c r="G26" s="16">
        <f t="shared" si="0"/>
        <v>8.2996649999999869E-18</v>
      </c>
    </row>
    <row r="27" spans="1:7" s="3" customFormat="1" ht="18.75" x14ac:dyDescent="0.3">
      <c r="A27" s="2" t="s">
        <v>2</v>
      </c>
      <c r="F27" s="16">
        <v>22</v>
      </c>
      <c r="G27" s="16">
        <f t="shared" si="0"/>
        <v>1.6766999999999915E-19</v>
      </c>
    </row>
    <row r="28" spans="1:7" s="3" customFormat="1" ht="15.75" x14ac:dyDescent="0.25">
      <c r="A28" s="3" t="s">
        <v>48</v>
      </c>
      <c r="F28" s="16">
        <v>23</v>
      </c>
      <c r="G28" s="16">
        <f t="shared" si="0"/>
        <v>2.4300000000000116E-21</v>
      </c>
    </row>
    <row r="29" spans="1:7" s="3" customFormat="1" ht="15.75" x14ac:dyDescent="0.25">
      <c r="A29" s="3" t="s">
        <v>49</v>
      </c>
      <c r="F29" s="16">
        <v>24</v>
      </c>
      <c r="G29" s="16">
        <f t="shared" si="0"/>
        <v>2.2500000000000113E-23</v>
      </c>
    </row>
    <row r="30" spans="1:7" s="3" customFormat="1" ht="15.75" x14ac:dyDescent="0.25">
      <c r="A30" s="3" t="s">
        <v>50</v>
      </c>
      <c r="F30" s="16">
        <v>25</v>
      </c>
      <c r="G30" s="16">
        <f t="shared" si="0"/>
        <v>1.0000000000000043E-25</v>
      </c>
    </row>
    <row r="31" spans="1:7" s="3" customFormat="1" ht="15.75" x14ac:dyDescent="0.25">
      <c r="A31" s="11" t="s">
        <v>51</v>
      </c>
      <c r="B31" s="11"/>
      <c r="C31" s="11"/>
    </row>
    <row r="32" spans="1:7" s="3" customFormat="1" ht="15.75" x14ac:dyDescent="0.25">
      <c r="A32" s="11" t="s">
        <v>52</v>
      </c>
      <c r="B32" s="11"/>
      <c r="C32" s="11"/>
    </row>
    <row r="33" spans="1:9" s="3" customFormat="1" ht="15.75" x14ac:dyDescent="0.25">
      <c r="A33" s="11" t="s">
        <v>53</v>
      </c>
      <c r="B33" s="11"/>
      <c r="C33" s="11"/>
      <c r="D33" s="5" t="s">
        <v>60</v>
      </c>
      <c r="E33" s="4" t="s">
        <v>57</v>
      </c>
      <c r="F33" s="4"/>
      <c r="G33" s="4" t="s">
        <v>58</v>
      </c>
      <c r="H33" s="4">
        <f>SUM(B39:B48)</f>
        <v>0.4012630607616211</v>
      </c>
      <c r="I33" s="4"/>
    </row>
    <row r="34" spans="1:9" s="3" customFormat="1" ht="15.75" x14ac:dyDescent="0.25">
      <c r="A34" s="11" t="s">
        <v>54</v>
      </c>
      <c r="B34" s="11"/>
      <c r="C34" s="11"/>
      <c r="E34" s="4" t="s">
        <v>56</v>
      </c>
      <c r="F34" s="4"/>
      <c r="G34" s="4" t="s">
        <v>59</v>
      </c>
      <c r="H34" s="4" t="s">
        <v>61</v>
      </c>
      <c r="I34" s="4"/>
    </row>
    <row r="35" spans="1:9" s="3" customFormat="1" ht="15.75" x14ac:dyDescent="0.25">
      <c r="A35" s="11" t="s">
        <v>55</v>
      </c>
      <c r="B35" s="11"/>
      <c r="C35" s="11"/>
    </row>
    <row r="36" spans="1:9" s="3" customFormat="1" ht="15.75" x14ac:dyDescent="0.25"/>
    <row r="37" spans="1:9" s="3" customFormat="1" ht="15.75" x14ac:dyDescent="0.25">
      <c r="A37" s="16" t="s">
        <v>71</v>
      </c>
      <c r="B37" s="16" t="s">
        <v>72</v>
      </c>
      <c r="C37" s="16" t="s">
        <v>88</v>
      </c>
      <c r="D37" s="16" t="s">
        <v>89</v>
      </c>
    </row>
    <row r="38" spans="1:9" s="3" customFormat="1" ht="15.75" x14ac:dyDescent="0.25">
      <c r="A38" s="16">
        <v>0</v>
      </c>
      <c r="B38" s="16">
        <f>_xlfn.BINOM.DIST(A38,10,0.05,FALSE)</f>
        <v>0.5987369392383789</v>
      </c>
      <c r="C38" s="16">
        <v>0</v>
      </c>
      <c r="D38" s="16">
        <f>_xlfn.BINOM.DIST(C38,3,$H$33,FALSE)</f>
        <v>0.21463876394293757</v>
      </c>
    </row>
    <row r="39" spans="1:9" s="3" customFormat="1" ht="15.75" x14ac:dyDescent="0.25">
      <c r="A39" s="16">
        <v>1</v>
      </c>
      <c r="B39" s="16">
        <f t="shared" ref="B39:B48" si="1">_xlfn.BINOM.DIST(A39,10,0.05,FALSE)</f>
        <v>0.31512470486230471</v>
      </c>
      <c r="C39" s="16">
        <v>1</v>
      </c>
      <c r="D39" s="16">
        <f t="shared" ref="D39:D41" si="2">_xlfn.BINOM.DIST(C39,3,$H$33,FALSE)</f>
        <v>0.43154147539681403</v>
      </c>
      <c r="E39" s="5" t="s">
        <v>59</v>
      </c>
    </row>
    <row r="40" spans="1:9" s="3" customFormat="1" ht="15.75" x14ac:dyDescent="0.25">
      <c r="A40" s="16">
        <v>2</v>
      </c>
      <c r="B40" s="16">
        <f t="shared" si="1"/>
        <v>7.4634798520019557E-2</v>
      </c>
      <c r="C40" s="16">
        <v>2</v>
      </c>
      <c r="D40" s="16">
        <f t="shared" si="2"/>
        <v>0.28921157509269607</v>
      </c>
    </row>
    <row r="41" spans="1:9" s="3" customFormat="1" ht="15.75" x14ac:dyDescent="0.25">
      <c r="A41" s="16">
        <v>3</v>
      </c>
      <c r="B41" s="16">
        <f t="shared" si="1"/>
        <v>1.0475059441406248E-2</v>
      </c>
      <c r="C41" s="16">
        <v>3</v>
      </c>
      <c r="D41" s="16">
        <f t="shared" si="2"/>
        <v>6.460818556755242E-2</v>
      </c>
    </row>
    <row r="42" spans="1:9" s="3" customFormat="1" ht="15.75" x14ac:dyDescent="0.25">
      <c r="A42" s="16">
        <v>4</v>
      </c>
      <c r="B42" s="16">
        <f t="shared" si="1"/>
        <v>9.6480810644531312E-4</v>
      </c>
      <c r="C42" s="16"/>
      <c r="D42" s="16"/>
    </row>
    <row r="43" spans="1:9" s="3" customFormat="1" ht="15.75" x14ac:dyDescent="0.25">
      <c r="A43" s="16">
        <v>5</v>
      </c>
      <c r="B43" s="16">
        <f t="shared" si="1"/>
        <v>6.0935248828124926E-5</v>
      </c>
      <c r="C43" s="16"/>
      <c r="D43" s="16"/>
    </row>
    <row r="44" spans="1:9" s="3" customFormat="1" ht="15.75" x14ac:dyDescent="0.25">
      <c r="A44" s="16">
        <v>6</v>
      </c>
      <c r="B44" s="16">
        <f t="shared" si="1"/>
        <v>2.6725986328124979E-6</v>
      </c>
      <c r="C44" s="16"/>
      <c r="D44" s="16"/>
    </row>
    <row r="45" spans="1:9" s="3" customFormat="1" ht="15.75" x14ac:dyDescent="0.25">
      <c r="A45" s="16">
        <v>7</v>
      </c>
      <c r="B45" s="16">
        <f t="shared" si="1"/>
        <v>8.0378906250000105E-8</v>
      </c>
      <c r="C45" s="16"/>
      <c r="D45" s="16"/>
    </row>
    <row r="46" spans="1:9" s="3" customFormat="1" ht="15.75" x14ac:dyDescent="0.25">
      <c r="A46" s="16">
        <v>8</v>
      </c>
      <c r="B46" s="16">
        <f t="shared" si="1"/>
        <v>1.5864257812500044E-9</v>
      </c>
      <c r="C46" s="16"/>
      <c r="D46" s="16"/>
    </row>
    <row r="47" spans="1:9" s="3" customFormat="1" ht="15.75" x14ac:dyDescent="0.25">
      <c r="A47" s="16">
        <v>9</v>
      </c>
      <c r="B47" s="16">
        <f t="shared" si="1"/>
        <v>1.8554687500000024E-11</v>
      </c>
      <c r="C47" s="16"/>
      <c r="D47" s="16"/>
    </row>
    <row r="48" spans="1:9" s="3" customFormat="1" ht="15.75" x14ac:dyDescent="0.25">
      <c r="A48" s="16">
        <v>10</v>
      </c>
      <c r="B48" s="16">
        <f t="shared" si="1"/>
        <v>9.7656250000000218E-14</v>
      </c>
      <c r="C48" s="16"/>
      <c r="D48" s="16"/>
    </row>
    <row r="49" s="3" customFormat="1" ht="15.75" x14ac:dyDescent="0.25"/>
    <row r="50" s="3" customFormat="1" ht="15.75" x14ac:dyDescent="0.25"/>
    <row r="51" s="3" customFormat="1" ht="15.75" x14ac:dyDescent="0.25"/>
    <row r="52" s="3" customFormat="1" ht="15.75" x14ac:dyDescent="0.25"/>
    <row r="53" s="3" customFormat="1" ht="15.75" x14ac:dyDescent="0.25"/>
    <row r="54" s="3" customFormat="1" ht="15.75" x14ac:dyDescent="0.25"/>
    <row r="55" s="3" customFormat="1" ht="15.75" x14ac:dyDescent="0.25"/>
    <row r="56" s="3" customFormat="1" ht="15.75" x14ac:dyDescent="0.25"/>
    <row r="57" s="3" customFormat="1" ht="15.75" x14ac:dyDescent="0.25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Binomial Distribution</vt:lpstr>
      <vt:lpstr>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 Bonanome</cp:lastModifiedBy>
  <dcterms:created xsi:type="dcterms:W3CDTF">2011-01-25T07:38:31Z</dcterms:created>
  <dcterms:modified xsi:type="dcterms:W3CDTF">2014-03-13T19:21:20Z</dcterms:modified>
</cp:coreProperties>
</file>