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ignaciousmb/Dropbox/MAT 1372 Probability and Statistics/MAT 1372 Lessons/MAT 1372 Excel Lessons and Activities/Excel/MAT 1372 Excel Lessons/"/>
    </mc:Choice>
  </mc:AlternateContent>
  <xr:revisionPtr revIDLastSave="0" documentId="8_{0932C194-F524-274B-B8C0-E6CF9919FCDA}" xr6:coauthVersionLast="45" xr6:coauthVersionMax="45" xr10:uidLastSave="{00000000-0000-0000-0000-000000000000}"/>
  <bookViews>
    <workbookView xWindow="3960" yWindow="1260" windowWidth="29640" windowHeight="17160" activeTab="1" xr2:uid="{00000000-000D-0000-FFFF-FFFF00000000}"/>
  </bookViews>
  <sheets>
    <sheet name="Poisson Distribution" sheetId="1" r:id="rId1"/>
    <sheet name="Examples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2" l="1"/>
  <c r="B45" i="2"/>
  <c r="B44" i="2"/>
  <c r="C42" i="2"/>
  <c r="B40" i="2"/>
  <c r="B39" i="2"/>
  <c r="B38" i="2"/>
  <c r="B25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19" i="2"/>
  <c r="B24" i="2"/>
  <c r="B23" i="2"/>
  <c r="B20" i="2"/>
  <c r="C13" i="2"/>
  <c r="E11" i="2"/>
  <c r="E12" i="2"/>
  <c r="E13" i="2"/>
  <c r="E14" i="2"/>
  <c r="E15" i="2"/>
  <c r="E10" i="2"/>
  <c r="C12" i="2"/>
  <c r="C11" i="2"/>
  <c r="C5" i="2"/>
  <c r="B63" i="1"/>
  <c r="B64" i="1"/>
  <c r="D62" i="1"/>
  <c r="D63" i="1"/>
  <c r="D64" i="1"/>
  <c r="D65" i="1"/>
  <c r="D66" i="1"/>
  <c r="D61" i="1"/>
  <c r="B61" i="1"/>
  <c r="D57" i="1"/>
  <c r="B55" i="1"/>
</calcChain>
</file>

<file path=xl/sharedStrings.xml><?xml version="1.0" encoding="utf-8"?>
<sst xmlns="http://schemas.openxmlformats.org/spreadsheetml/2006/main" count="118" uniqueCount="108">
  <si>
    <t>Example 1</t>
  </si>
  <si>
    <t>Example 2</t>
  </si>
  <si>
    <t>Example 3</t>
  </si>
  <si>
    <t xml:space="preserve">Note: </t>
  </si>
  <si>
    <t>P(X&gt;=x)=1-P(X&lt;=[x-1])</t>
  </si>
  <si>
    <t>5.7 Poisson Distribution</t>
  </si>
  <si>
    <t>Poisson experiment:</t>
  </si>
  <si>
    <t>3. the probability of a success is proportional to the size of the interval.</t>
  </si>
  <si>
    <t>4. the probability of more than one success in an interval approaches zero as the interval becomes smaller.</t>
  </si>
  <si>
    <r>
      <t>a Binomial random variable is the number of successes in a SET OF NUMBER OF TRIALS</t>
    </r>
    <r>
      <rPr>
        <sz val="12"/>
        <color theme="1"/>
        <rFont val="Calibri"/>
        <family val="2"/>
        <scheme val="minor"/>
      </rPr>
      <t xml:space="preserve"> and </t>
    </r>
  </si>
  <si>
    <t>a Poisson random variable is the number of success in an INTERVAL OF TIME OR SPECIFIC REGION OF SPACE.</t>
  </si>
  <si>
    <t>Examples:</t>
  </si>
  <si>
    <t>1. the number of car arrivals at a service station in one hour.</t>
  </si>
  <si>
    <t>3. the number of accidents in one day in a strech of highway.</t>
  </si>
  <si>
    <t>Poisson Random Variable</t>
  </si>
  <si>
    <t>The Poisson random variable is the number of successes that occur in a period of time or an interval of space in a Poisson experiment.</t>
  </si>
  <si>
    <t>Poisson Probability Distribution</t>
  </si>
  <si>
    <t>If X is a Poisson random variable, the probability that it assumes a value of x is</t>
  </si>
  <si>
    <t>and</t>
  </si>
  <si>
    <t>p(x)=P(X&lt;=x)-P(X&lt;=(x-1))</t>
  </si>
  <si>
    <t>Note:</t>
  </si>
  <si>
    <t>Poisson random variables arise as approximations to binomial random variables.</t>
  </si>
  <si>
    <t>Consider n independent trials, each of which results in either a success with probability</t>
  </si>
  <si>
    <t>p or a failure with probability 1 − p. If the number of trials is large and the</t>
  </si>
  <si>
    <t>probability of a success on a trial is small, then the total number of successes will</t>
  </si>
  <si>
    <t>be approximately a Poisson random variable with parameter λ = np.</t>
  </si>
  <si>
    <t>where         is the mean number of successes in an interval or a region and e is the base of the natural logarithm.</t>
  </si>
  <si>
    <r>
      <rPr>
        <b/>
        <sz val="12"/>
        <color theme="1"/>
        <rFont val="Calibri"/>
        <family val="2"/>
        <scheme val="minor"/>
      </rPr>
      <t>The difference between Binomial and Poisson random variables</t>
    </r>
    <r>
      <rPr>
        <sz val="12"/>
        <color theme="1"/>
        <rFont val="Calibri"/>
        <family val="2"/>
        <scheme val="minor"/>
      </rPr>
      <t xml:space="preserve"> is that  </t>
    </r>
  </si>
  <si>
    <t>Expected Value and Variance of Poisson Distribution</t>
  </si>
  <si>
    <r>
      <t>If X is a Poisson random variable with parameter λ,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λ &gt; 0, then</t>
    </r>
  </si>
  <si>
    <t>Example</t>
  </si>
  <si>
    <t>Snowfall occur randomly and independently over the course of winter in a Minnesota city.</t>
  </si>
  <si>
    <t>The average is one in every three days.</t>
  </si>
  <si>
    <t>Excel command:</t>
  </si>
  <si>
    <t>POISSON.DIST(x, mean,Cumulative)</t>
  </si>
  <si>
    <t>Number of errors in a new textbook is Poisson distributed with a mean of 1.5 per 100 pages.</t>
  </si>
  <si>
    <t>a) What is the probability that there are no typos in 100 pages?</t>
  </si>
  <si>
    <t>b) Suopose that you have received a copy of a new text with 400 pages.</t>
  </si>
  <si>
    <t xml:space="preserve"> What is the probability that there are no typos?</t>
  </si>
  <si>
    <r>
      <t xml:space="preserve"> What is the probability that there are </t>
    </r>
    <r>
      <rPr>
        <sz val="12"/>
        <color theme="1"/>
        <rFont val="Calibri"/>
        <family val="2"/>
        <scheme val="minor"/>
      </rPr>
      <t>five or fewer</t>
    </r>
    <r>
      <rPr>
        <sz val="12"/>
        <color theme="1"/>
        <rFont val="Calibri"/>
        <family val="2"/>
        <scheme val="minor"/>
      </rPr>
      <t xml:space="preserve"> typos?</t>
    </r>
  </si>
  <si>
    <t>a) Find the probability that there is more than 3 bank robberies in a day.</t>
  </si>
  <si>
    <t>You buy a lottery ticket in 500 lotteries. In each lottery your chance of</t>
  </si>
  <si>
    <t>winning a prize is 1/1000. What is the approximate probability for the</t>
  </si>
  <si>
    <t>following?</t>
  </si>
  <si>
    <t>(a) You win 0 prizes.</t>
  </si>
  <si>
    <t>(b) You win exactly 1 prize.</t>
  </si>
  <si>
    <t>(c) You win at least 2 prizes.</t>
  </si>
  <si>
    <t>The Poisson distribution is characterized by the single parameter λ, which represents</t>
  </si>
  <si>
    <t>the average number of occurrences of an event in a given number of trials.</t>
  </si>
  <si>
    <t>The instructor randomly selects 100 pages.</t>
  </si>
  <si>
    <t>a) What is the probability that no one will arrive in a 15 minute interval?</t>
  </si>
  <si>
    <t>b) What is the probability that in a 15 minute period at least 3 persons will use the machine?</t>
  </si>
  <si>
    <r>
      <t>A poisson experiment is chara</t>
    </r>
    <r>
      <rPr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terized by the following properties</t>
    </r>
  </si>
  <si>
    <t>2. the number of flaws in a bolt of cloth.</t>
  </si>
  <si>
    <t>Suppose a bank has one ATM. Customers arrive at the machine at a rate of 20 per hour.</t>
  </si>
  <si>
    <t>b) What is the probability there is a snowfall today?</t>
  </si>
  <si>
    <t>1. the number of successes occur in any interval</t>
  </si>
  <si>
    <t>2. the probability of a success in any interval is the same for all equal-sized intervals.</t>
  </si>
  <si>
    <t>It is the number of occurances of a relatively rare event that occurs randomly and independently.</t>
  </si>
  <si>
    <t>lambda=1.8/day</t>
  </si>
  <si>
    <t xml:space="preserve">The number of bank robberies that occur in a large Noth American city are Poisson </t>
  </si>
  <si>
    <t>distributed with a mean of 1.8 per day.</t>
  </si>
  <si>
    <t>lamda=1 in 3 days=1/3</t>
  </si>
  <si>
    <t>a) What is the probability of  5 snowfalls in two weeks?</t>
  </si>
  <si>
    <t>(add this)</t>
  </si>
  <si>
    <t>Note: Must adjust the mean to the time period you are looking at! In this case: 2 weeks</t>
  </si>
  <si>
    <t>Here, the lambda=14/3 this is the average for the 14 day period</t>
  </si>
  <si>
    <t>P(X=5)=</t>
  </si>
  <si>
    <t>Again, adjust the mean, lambda for interval, in this case the interval is one day!</t>
  </si>
  <si>
    <t>lambda=1/3</t>
  </si>
  <si>
    <t>P(X=1)=</t>
  </si>
  <si>
    <t>Lambda for 15 minute period = 5</t>
  </si>
  <si>
    <t>P(X=0)=</t>
  </si>
  <si>
    <t>X</t>
  </si>
  <si>
    <t>P(X)</t>
  </si>
  <si>
    <t>P(X&gt;=3)=1-P(X&lt;3)=</t>
  </si>
  <si>
    <t>P(X&gt;=3)="at least 3"=1-POISSON.DIST(2,5,TRUE)</t>
  </si>
  <si>
    <t>lambda=1.5</t>
  </si>
  <si>
    <t>P(X=0)=POISSON.DIST(0,1.5,FALSE)</t>
  </si>
  <si>
    <t>lambda=1.5*4=6</t>
  </si>
  <si>
    <t>P(X=0)=POISSON.DIST(0,6,FALSE)</t>
  </si>
  <si>
    <t>P(X&lt;=5)=POISSON.DIST(5,6,TRUE)</t>
  </si>
  <si>
    <t>or P(X=0)+P(X=1)+P(X=2)+P(X=3)+P(X=4)+P(X=5)</t>
  </si>
  <si>
    <t>1-POISSON.DIST(2,1.8,TRUE)</t>
  </si>
  <si>
    <t>P(10&lt;=X&lt;=15)=</t>
  </si>
  <si>
    <t>SUM(E29:E34)</t>
  </si>
  <si>
    <r>
      <t xml:space="preserve">b) Find the probability that there are 10 to 15 (inclusive) bank robberies during a </t>
    </r>
    <r>
      <rPr>
        <sz val="12"/>
        <color rgb="FFFF0000"/>
        <rFont val="Calibri (Body)"/>
      </rPr>
      <t>five-day period</t>
    </r>
    <r>
      <rPr>
        <sz val="12"/>
        <color theme="1"/>
        <rFont val="Calibri"/>
        <family val="2"/>
        <scheme val="minor"/>
      </rPr>
      <t>.</t>
    </r>
  </si>
  <si>
    <t>Adjust the lambda=1.8*5=</t>
  </si>
  <si>
    <t>or POISSON.DIST(15,9,TRUE)-POISSON.DIST(9,9,TRUE)</t>
  </si>
  <si>
    <t>1) Set up as a Binomial Experiment</t>
  </si>
  <si>
    <t>n=#trials</t>
  </si>
  <si>
    <t>p=probability of success</t>
  </si>
  <si>
    <t>q=prob of failure</t>
  </si>
  <si>
    <t>2) Set up as a Poisson Experiment</t>
  </si>
  <si>
    <t>just need  the mean for the  period , lambda</t>
  </si>
  <si>
    <t>n=500</t>
  </si>
  <si>
    <t>p=1/1000</t>
  </si>
  <si>
    <t>q=1-1/1000</t>
  </si>
  <si>
    <t>a) P(X=0)=</t>
  </si>
  <si>
    <t>b) P(X=1)=</t>
  </si>
  <si>
    <t>c) P(X&gt;=2)=1-P(X&lt;2)=</t>
  </si>
  <si>
    <t>BINOM.DIST(0,500,1/1000,FALSE)</t>
  </si>
  <si>
    <t>BINOM.DIST(1,500,1/1000,FALSE)</t>
  </si>
  <si>
    <t>1-BINOM.DIST(1,500,1/1000,TRUE)</t>
  </si>
  <si>
    <t>lambda=500*(1/1000)=</t>
  </si>
  <si>
    <t>POISSON.DIST(0,0.5,FALSE)</t>
  </si>
  <si>
    <t>POISSON.DIST(1,0.5,FALSE)</t>
  </si>
  <si>
    <t>1-POISSON.DIST(1,0.5,TRUE)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</si>
</sst>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6"/>
      <color theme="3"/>
      <name val="Calibri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 (Body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7" fillId="0" borderId="0" xfId="0" applyFont="1"/>
    <xf numFmtId="0" fontId="11" fillId="0" borderId="0" xfId="0" applyFont="1"/>
    <xf numFmtId="0" fontId="6" fillId="0" borderId="0" xfId="0" applyFont="1"/>
    <xf numFmtId="0" fontId="10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 applyBorder="1"/>
    <xf numFmtId="0" fontId="12" fillId="0" borderId="0" xfId="0" applyFont="1"/>
    <xf numFmtId="0" fontId="6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25</xdr:row>
          <xdr:rowOff>76200</xdr:rowOff>
        </xdr:from>
        <xdr:to>
          <xdr:col>1</xdr:col>
          <xdr:colOff>685800</xdr:colOff>
          <xdr:row>29</xdr:row>
          <xdr:rowOff>88900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520700</xdr:colOff>
          <xdr:row>30</xdr:row>
          <xdr:rowOff>0</xdr:rowOff>
        </xdr:from>
        <xdr:to>
          <xdr:col>0</xdr:col>
          <xdr:colOff>660400</xdr:colOff>
          <xdr:row>30</xdr:row>
          <xdr:rowOff>177800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66</xdr:row>
          <xdr:rowOff>76200</xdr:rowOff>
        </xdr:from>
        <xdr:to>
          <xdr:col>0</xdr:col>
          <xdr:colOff>2095500</xdr:colOff>
          <xdr:row>70</xdr:row>
          <xdr:rowOff>50800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"/>
  <sheetViews>
    <sheetView topLeftCell="A55" zoomScale="200" zoomScaleNormal="200" workbookViewId="0">
      <selection activeCell="B72" sqref="B72"/>
    </sheetView>
  </sheetViews>
  <sheetFormatPr baseColWidth="10" defaultColWidth="8.83203125" defaultRowHeight="15"/>
  <cols>
    <col min="1" max="1" width="44.5" customWidth="1"/>
    <col min="2" max="2" width="34.1640625" customWidth="1"/>
    <col min="3" max="3" width="7.33203125" customWidth="1"/>
    <col min="4" max="4" width="16.5" customWidth="1"/>
    <col min="5" max="5" width="9.5" customWidth="1"/>
    <col min="7" max="7" width="8.6640625" customWidth="1"/>
  </cols>
  <sheetData>
    <row r="1" spans="1:16" ht="26">
      <c r="A1" s="1" t="s">
        <v>5</v>
      </c>
    </row>
    <row r="2" spans="1:16" ht="1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9">
      <c r="A3" s="2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6">
      <c r="A4" s="16" t="s">
        <v>52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6">
      <c r="A5" s="16" t="s">
        <v>56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6">
      <c r="A6" s="16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6">
      <c r="A7" s="11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6">
      <c r="A8" s="11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3" customFormat="1" ht="16">
      <c r="A10" s="11" t="s">
        <v>27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s="3" customFormat="1" ht="16">
      <c r="A11" s="11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3" customFormat="1" ht="16">
      <c r="A12" s="11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6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3" customFormat="1" ht="16">
      <c r="A14" s="11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3" customFormat="1" ht="16">
      <c r="A15" s="16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3" customFormat="1" ht="16">
      <c r="A16" s="16" t="s">
        <v>53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3" customFormat="1" ht="16">
      <c r="A17" s="11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s="3" customFormat="1" ht="1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9">
      <c r="A19" s="2" t="s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3" customFormat="1" ht="16">
      <c r="A20" s="11" t="s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3" customFormat="1" ht="16">
      <c r="A21" s="16" t="s">
        <v>58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3" customFormat="1" ht="16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3" customFormat="1" ht="16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s="3" customFormat="1" ht="19">
      <c r="A24" s="2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s="3" customFormat="1" ht="16">
      <c r="A25" s="1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3" customFormat="1" ht="16">
      <c r="A26" s="1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3" customFormat="1" ht="16">
      <c r="A27" s="1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s="3" customFormat="1" ht="16">
      <c r="A28" s="1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s="3" customFormat="1" ht="16">
      <c r="A29" s="1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s="3" customFormat="1" ht="16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s="3" customFormat="1" ht="16">
      <c r="A31" s="11" t="s"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s="3" customFormat="1" ht="16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s="3" customFormat="1" ht="16">
      <c r="A33" s="1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3" customFormat="1" ht="16">
      <c r="A34" s="4" t="s">
        <v>20</v>
      </c>
      <c r="B34" s="5" t="s">
        <v>21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s="3" customFormat="1" ht="16">
      <c r="A35" s="5"/>
      <c r="B35" s="5" t="s">
        <v>22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s="3" customFormat="1" ht="16">
      <c r="A36" s="5"/>
      <c r="B36" s="5" t="s">
        <v>23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s="3" customFormat="1" ht="16">
      <c r="A37" s="5"/>
      <c r="B37" s="5" t="s">
        <v>24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s="3" customFormat="1" ht="16">
      <c r="A38" s="5"/>
      <c r="B38" s="13" t="s">
        <v>25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s="3" customFormat="1" ht="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s="3" customFormat="1" ht="16">
      <c r="A40" s="4" t="s">
        <v>20</v>
      </c>
      <c r="B40" s="13" t="s">
        <v>47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s="3" customFormat="1" ht="16">
      <c r="A41" s="11"/>
      <c r="B41" s="13" t="s">
        <v>48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s="3" customFormat="1" ht="16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6">
      <c r="A43" s="4" t="s">
        <v>3</v>
      </c>
      <c r="B43" s="4" t="s">
        <v>4</v>
      </c>
      <c r="C43" s="5"/>
      <c r="D43" s="11" t="s">
        <v>18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s="3" customFormat="1" ht="16">
      <c r="A44" s="5"/>
      <c r="B44" s="4" t="s">
        <v>19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s="3" customFormat="1" ht="16">
      <c r="A45" s="5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s="3" customFormat="1" ht="16">
      <c r="A46" s="8" t="s">
        <v>33</v>
      </c>
      <c r="B46" s="25" t="s">
        <v>34</v>
      </c>
      <c r="C46" s="6"/>
      <c r="D46" s="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s="3" customFormat="1" ht="16">
      <c r="A47" s="7"/>
      <c r="B47" s="12"/>
      <c r="C47" s="6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s="3" customFormat="1" ht="19">
      <c r="A48" s="2" t="s">
        <v>30</v>
      </c>
      <c r="B48" s="7"/>
      <c r="C48" s="6"/>
      <c r="D48" s="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s="3" customFormat="1" ht="16">
      <c r="A49" s="12" t="s">
        <v>31</v>
      </c>
      <c r="B49" s="7"/>
      <c r="C49" s="6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3" customFormat="1" ht="16">
      <c r="A50" s="12" t="s">
        <v>32</v>
      </c>
      <c r="B50" s="7"/>
      <c r="C50" s="6"/>
      <c r="D50" s="1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s="3" customFormat="1" ht="16">
      <c r="A51" s="22" t="s">
        <v>62</v>
      </c>
      <c r="B51" s="7"/>
      <c r="C51" s="6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s="3" customFormat="1" ht="16">
      <c r="A52" s="23" t="s">
        <v>63</v>
      </c>
      <c r="B52" s="19" t="s">
        <v>64</v>
      </c>
      <c r="C52" s="8"/>
      <c r="D52" s="8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s="3" customFormat="1" ht="16">
      <c r="A53" s="24" t="s">
        <v>65</v>
      </c>
      <c r="B53" s="7"/>
      <c r="C53" s="6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s="3" customFormat="1" ht="16">
      <c r="A54" s="24" t="s">
        <v>66</v>
      </c>
      <c r="B54" s="7"/>
      <c r="C54" s="6"/>
      <c r="D54" s="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s="3" customFormat="1" ht="16">
      <c r="A55" s="28" t="s">
        <v>67</v>
      </c>
      <c r="B55" s="29">
        <f>_xlfn.POISSON.DIST(5,14/3,FALSE)</f>
        <v>0.17343832735580794</v>
      </c>
      <c r="C55" s="6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s="3" customFormat="1" ht="16">
      <c r="A56" s="24" t="s">
        <v>55</v>
      </c>
      <c r="B56" s="29" t="s">
        <v>68</v>
      </c>
      <c r="C56" s="8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s="3" customFormat="1" ht="19">
      <c r="A57" s="15" t="s">
        <v>30</v>
      </c>
      <c r="B57" s="29" t="s">
        <v>69</v>
      </c>
      <c r="C57" s="25" t="s">
        <v>70</v>
      </c>
      <c r="D57" s="25">
        <f>_xlfn.POISSON.DIST(1,1/3,FALSE)</f>
        <v>0.23884377019126307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s="3" customFormat="1" ht="16">
      <c r="A58" s="17" t="s">
        <v>54</v>
      </c>
      <c r="B58" s="7"/>
      <c r="C58" s="6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s="3" customFormat="1" ht="16">
      <c r="A59" s="14" t="s">
        <v>50</v>
      </c>
      <c r="B59" s="7"/>
      <c r="C59" s="6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s="3" customFormat="1" ht="16">
      <c r="A60" s="24" t="s">
        <v>71</v>
      </c>
      <c r="B60" s="29" t="s">
        <v>72</v>
      </c>
      <c r="C60" s="30" t="s">
        <v>73</v>
      </c>
      <c r="D60" s="30" t="s">
        <v>74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s="3" customFormat="1" ht="16">
      <c r="A61" s="20"/>
      <c r="B61" s="29">
        <f>_xlfn.POISSON.DIST(0,5,FALSE)</f>
        <v>6.737946999085467E-3</v>
      </c>
      <c r="C61" s="30">
        <v>0</v>
      </c>
      <c r="D61" s="30">
        <f>_xlfn.POISSON.DIST(C61,5,FALSE)</f>
        <v>6.737946999085467E-3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s="3" customFormat="1" ht="16">
      <c r="A62" s="14" t="s">
        <v>51</v>
      </c>
      <c r="B62" s="7"/>
      <c r="C62" s="30">
        <v>1</v>
      </c>
      <c r="D62" s="30">
        <f t="shared" ref="D62:D66" si="0">_xlfn.POISSON.DIST(C62,5,FALSE)</f>
        <v>3.368973499542733E-2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3" customFormat="1" ht="16">
      <c r="A63" s="24" t="s">
        <v>76</v>
      </c>
      <c r="B63" s="29">
        <f>1-_xlfn.POISSON.DIST(2,5,TRUE)</f>
        <v>0.87534798051691887</v>
      </c>
      <c r="C63" s="30">
        <v>2</v>
      </c>
      <c r="D63" s="30">
        <f t="shared" si="0"/>
        <v>8.4224337488568335E-2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3" customFormat="1" ht="16">
      <c r="A64" s="28" t="s">
        <v>75</v>
      </c>
      <c r="B64" s="31">
        <f>1-SUM(D61:D63)</f>
        <v>0.87534798051691887</v>
      </c>
      <c r="C64" s="30">
        <v>3</v>
      </c>
      <c r="D64" s="30">
        <f t="shared" si="0"/>
        <v>0.14037389581428059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s="3" customFormat="1" ht="21">
      <c r="A65" s="9" t="s">
        <v>28</v>
      </c>
      <c r="B65" s="5"/>
      <c r="C65" s="30">
        <v>4</v>
      </c>
      <c r="D65" s="30">
        <f t="shared" si="0"/>
        <v>0.17546736976785074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3" customFormat="1" ht="16">
      <c r="A66" s="11" t="s">
        <v>29</v>
      </c>
      <c r="B66" s="5"/>
      <c r="C66" s="30">
        <v>5</v>
      </c>
      <c r="D66" s="30">
        <f t="shared" si="0"/>
        <v>0.17546736976785071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3" customFormat="1" ht="16">
      <c r="A67" s="5"/>
      <c r="B67" s="5"/>
      <c r="C67" s="2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s="3" customFormat="1" ht="1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3" customFormat="1" ht="1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3" customFormat="1" ht="1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3" customFormat="1" ht="1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3" customFormat="1" ht="1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3" customFormat="1" ht="1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3" customFormat="1" ht="1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3" customFormat="1" ht="1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3" customFormat="1" ht="1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3" customFormat="1" ht="1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3" customFormat="1" ht="1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3" customFormat="1" ht="1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3" customFormat="1" ht="1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3" customFormat="1" ht="1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3" customFormat="1" ht="1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</sheetData>
  <pageMargins left="0.7" right="0.7" top="0.75" bottom="0.75" header="0.3" footer="0.3"/>
  <pageSetup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1034" r:id="rId4">
          <objectPr defaultSize="0" autoPict="0" r:id="rId5">
            <anchor moveWithCells="1">
              <from>
                <xdr:col>0</xdr:col>
                <xdr:colOff>304800</xdr:colOff>
                <xdr:row>25</xdr:row>
                <xdr:rowOff>76200</xdr:rowOff>
              </from>
              <to>
                <xdr:col>1</xdr:col>
                <xdr:colOff>685800</xdr:colOff>
                <xdr:row>29</xdr:row>
                <xdr:rowOff>88900</xdr:rowOff>
              </to>
            </anchor>
          </objectPr>
        </oleObject>
      </mc:Choice>
      <mc:Fallback>
        <oleObject progId="Equation.3" shapeId="1034" r:id="rId4"/>
      </mc:Fallback>
    </mc:AlternateContent>
    <mc:AlternateContent xmlns:mc="http://schemas.openxmlformats.org/markup-compatibility/2006">
      <mc:Choice Requires="x14">
        <oleObject progId="Equation.3" shapeId="1035" r:id="rId6">
          <objectPr defaultSize="0" autoPict="0" r:id="rId7">
            <anchor moveWithCells="1">
              <from>
                <xdr:col>0</xdr:col>
                <xdr:colOff>520700</xdr:colOff>
                <xdr:row>30</xdr:row>
                <xdr:rowOff>0</xdr:rowOff>
              </from>
              <to>
                <xdr:col>0</xdr:col>
                <xdr:colOff>660400</xdr:colOff>
                <xdr:row>30</xdr:row>
                <xdr:rowOff>177800</xdr:rowOff>
              </to>
            </anchor>
          </objectPr>
        </oleObject>
      </mc:Choice>
      <mc:Fallback>
        <oleObject progId="Equation.3" shapeId="1035" r:id="rId6"/>
      </mc:Fallback>
    </mc:AlternateContent>
    <mc:AlternateContent xmlns:mc="http://schemas.openxmlformats.org/markup-compatibility/2006">
      <mc:Choice Requires="x14">
        <oleObject progId="Equation.3" shapeId="1036" r:id="rId8">
          <objectPr defaultSize="0" autoPict="0" r:id="rId9">
            <anchor moveWithCells="1">
              <from>
                <xdr:col>0</xdr:col>
                <xdr:colOff>838200</xdr:colOff>
                <xdr:row>66</xdr:row>
                <xdr:rowOff>76200</xdr:rowOff>
              </from>
              <to>
                <xdr:col>0</xdr:col>
                <xdr:colOff>2095500</xdr:colOff>
                <xdr:row>70</xdr:row>
                <xdr:rowOff>50800</xdr:rowOff>
              </to>
            </anchor>
          </objectPr>
        </oleObject>
      </mc:Choice>
      <mc:Fallback>
        <oleObject progId="Equation.3" shapeId="1036" r:id="rId8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abSelected="1" topLeftCell="A31" zoomScale="200" zoomScaleNormal="200" workbookViewId="0">
      <selection activeCell="C46" sqref="C46"/>
    </sheetView>
  </sheetViews>
  <sheetFormatPr baseColWidth="10" defaultColWidth="11.5" defaultRowHeight="15"/>
  <cols>
    <col min="1" max="1" width="33.83203125" customWidth="1"/>
    <col min="2" max="2" width="28.33203125" customWidth="1"/>
    <col min="3" max="3" width="14.83203125" customWidth="1"/>
    <col min="4" max="4" width="13.83203125" customWidth="1"/>
    <col min="10" max="10" width="12.1640625" bestFit="1" customWidth="1"/>
  </cols>
  <sheetData>
    <row r="1" spans="1:5" s="3" customFormat="1" ht="19">
      <c r="A1" s="2" t="s">
        <v>0</v>
      </c>
    </row>
    <row r="2" spans="1:5" s="3" customFormat="1" ht="16">
      <c r="A2" s="11" t="s">
        <v>35</v>
      </c>
    </row>
    <row r="3" spans="1:5" s="3" customFormat="1" ht="16">
      <c r="A3" s="13" t="s">
        <v>49</v>
      </c>
    </row>
    <row r="4" spans="1:5" s="3" customFormat="1" ht="16">
      <c r="A4" s="11" t="s">
        <v>36</v>
      </c>
    </row>
    <row r="5" spans="1:5" s="3" customFormat="1" ht="16">
      <c r="A5" s="32" t="s">
        <v>77</v>
      </c>
      <c r="B5" s="28" t="s">
        <v>78</v>
      </c>
      <c r="C5" s="28">
        <f>_xlfn.POISSON.DIST(0,1.5,FALSE)</f>
        <v>0.22313016014842982</v>
      </c>
    </row>
    <row r="6" spans="1:5" s="3" customFormat="1" ht="16"/>
    <row r="7" spans="1:5" s="3" customFormat="1" ht="16"/>
    <row r="8" spans="1:5" s="3" customFormat="1" ht="16">
      <c r="A8" s="11" t="s">
        <v>37</v>
      </c>
    </row>
    <row r="9" spans="1:5" s="3" customFormat="1" ht="16">
      <c r="B9" s="3" t="s">
        <v>38</v>
      </c>
      <c r="D9" s="30" t="s">
        <v>73</v>
      </c>
      <c r="E9" s="30" t="s">
        <v>74</v>
      </c>
    </row>
    <row r="10" spans="1:5" s="3" customFormat="1" ht="16">
      <c r="B10" s="11" t="s">
        <v>39</v>
      </c>
      <c r="D10" s="30">
        <v>0</v>
      </c>
      <c r="E10" s="30">
        <f>_xlfn.POISSON.DIST(D10,6,FALSE)</f>
        <v>2.4787521766663585E-3</v>
      </c>
    </row>
    <row r="11" spans="1:5" s="3" customFormat="1" ht="16">
      <c r="A11" s="28" t="s">
        <v>79</v>
      </c>
      <c r="B11" s="33" t="s">
        <v>80</v>
      </c>
      <c r="C11" s="28">
        <f>_xlfn.POISSON.DIST(0,6,FALSE)</f>
        <v>2.4787521766663585E-3</v>
      </c>
      <c r="D11" s="30">
        <v>1</v>
      </c>
      <c r="E11" s="30">
        <f t="shared" ref="E11:E15" si="0">_xlfn.POISSON.DIST(D11,6,FALSE)</f>
        <v>1.4872513059998151E-2</v>
      </c>
    </row>
    <row r="12" spans="1:5" s="3" customFormat="1" ht="16">
      <c r="A12" s="21"/>
      <c r="B12" s="28" t="s">
        <v>81</v>
      </c>
      <c r="C12" s="28">
        <f>_xlfn.POISSON.DIST(5,6,TRUE)</f>
        <v>0.44567964136461113</v>
      </c>
      <c r="D12" s="30">
        <v>2</v>
      </c>
      <c r="E12" s="30">
        <f t="shared" si="0"/>
        <v>4.4617539179994462E-2</v>
      </c>
    </row>
    <row r="13" spans="1:5" s="3" customFormat="1" ht="16">
      <c r="A13" s="21"/>
      <c r="B13" s="4" t="s">
        <v>82</v>
      </c>
      <c r="C13" s="4">
        <f>SUM(E10:E15)</f>
        <v>0.44567964136461125</v>
      </c>
      <c r="D13" s="30">
        <v>3</v>
      </c>
      <c r="E13" s="30">
        <f t="shared" si="0"/>
        <v>8.9235078359988909E-2</v>
      </c>
    </row>
    <row r="14" spans="1:5" s="3" customFormat="1" ht="16">
      <c r="A14" s="5"/>
      <c r="D14" s="30">
        <v>4</v>
      </c>
      <c r="E14" s="30">
        <f t="shared" si="0"/>
        <v>0.13385261753998337</v>
      </c>
    </row>
    <row r="15" spans="1:5" s="3" customFormat="1" ht="19">
      <c r="A15" s="2" t="s">
        <v>1</v>
      </c>
      <c r="D15" s="30">
        <v>5</v>
      </c>
      <c r="E15" s="30">
        <f t="shared" si="0"/>
        <v>0.16062314104798003</v>
      </c>
    </row>
    <row r="16" spans="1:5" s="3" customFormat="1" ht="16">
      <c r="A16" s="16" t="s">
        <v>60</v>
      </c>
    </row>
    <row r="17" spans="1:5" s="3" customFormat="1" ht="16">
      <c r="A17" s="3" t="s">
        <v>61</v>
      </c>
    </row>
    <row r="18" spans="1:5" s="3" customFormat="1" ht="16">
      <c r="A18" s="11" t="s">
        <v>40</v>
      </c>
      <c r="D18" s="30" t="s">
        <v>73</v>
      </c>
      <c r="E18" s="30" t="s">
        <v>74</v>
      </c>
    </row>
    <row r="19" spans="1:5" s="3" customFormat="1" ht="16">
      <c r="A19" s="16" t="s">
        <v>59</v>
      </c>
      <c r="D19" s="30">
        <v>0</v>
      </c>
      <c r="E19" s="30">
        <f>_xlfn.POISSON.DIST(D19,9,FALSE)</f>
        <v>1.2340980408667956E-4</v>
      </c>
    </row>
    <row r="20" spans="1:5" s="3" customFormat="1" ht="16">
      <c r="A20" s="28" t="s">
        <v>75</v>
      </c>
      <c r="B20" s="28">
        <f>1-_xlfn.POISSON.DIST(2,1.8,TRUE)</f>
        <v>0.26937891406058756</v>
      </c>
      <c r="C20" s="4"/>
      <c r="D20" s="30">
        <v>1</v>
      </c>
      <c r="E20" s="30">
        <f t="shared" ref="E20:E34" si="1">_xlfn.POISSON.DIST(D20,9,FALSE)</f>
        <v>1.1106882367801162E-3</v>
      </c>
    </row>
    <row r="21" spans="1:5" s="3" customFormat="1" ht="16">
      <c r="B21" s="28" t="s">
        <v>83</v>
      </c>
      <c r="D21" s="30">
        <v>2</v>
      </c>
      <c r="E21" s="30">
        <f t="shared" si="1"/>
        <v>4.9980970655105258E-3</v>
      </c>
    </row>
    <row r="22" spans="1:5" s="3" customFormat="1" ht="16">
      <c r="A22" s="26" t="s">
        <v>86</v>
      </c>
      <c r="D22" s="30">
        <v>3</v>
      </c>
      <c r="E22" s="30">
        <f t="shared" si="1"/>
        <v>1.4994291196531569E-2</v>
      </c>
    </row>
    <row r="23" spans="1:5" s="3" customFormat="1" ht="16">
      <c r="A23" s="28" t="s">
        <v>84</v>
      </c>
      <c r="B23" s="28">
        <f>SUM(E29:E34)</f>
        <v>0.39055609649615969</v>
      </c>
      <c r="C23" s="28" t="s">
        <v>85</v>
      </c>
      <c r="D23" s="30">
        <v>4</v>
      </c>
      <c r="E23" s="30">
        <f t="shared" si="1"/>
        <v>3.3737155192196028E-2</v>
      </c>
    </row>
    <row r="24" spans="1:5" s="3" customFormat="1" ht="16">
      <c r="A24" s="28" t="s">
        <v>87</v>
      </c>
      <c r="B24" s="28">
        <f>1.8*5</f>
        <v>9</v>
      </c>
      <c r="D24" s="30">
        <v>5</v>
      </c>
      <c r="E24" s="30">
        <f t="shared" si="1"/>
        <v>6.0726879345952833E-2</v>
      </c>
    </row>
    <row r="25" spans="1:5" s="3" customFormat="1" ht="16">
      <c r="B25" s="28">
        <f>_xlfn.POISSON.DIST(15,9,TRUE)-_xlfn.POISSON.DIST(9,9,TRUE)</f>
        <v>0.39055609649615974</v>
      </c>
      <c r="D25" s="30">
        <v>6</v>
      </c>
      <c r="E25" s="30">
        <f t="shared" si="1"/>
        <v>9.1090319018929236E-2</v>
      </c>
    </row>
    <row r="26" spans="1:5" s="3" customFormat="1" ht="19">
      <c r="A26" s="2" t="s">
        <v>2</v>
      </c>
      <c r="B26" s="28" t="s">
        <v>88</v>
      </c>
      <c r="D26" s="30">
        <v>7</v>
      </c>
      <c r="E26" s="30">
        <f t="shared" si="1"/>
        <v>0.11711612445290902</v>
      </c>
    </row>
    <row r="27" spans="1:5" s="3" customFormat="1" ht="16">
      <c r="A27" s="3" t="s">
        <v>41</v>
      </c>
      <c r="D27" s="30">
        <v>8</v>
      </c>
      <c r="E27" s="30">
        <f t="shared" si="1"/>
        <v>0.1317556400095227</v>
      </c>
    </row>
    <row r="28" spans="1:5" s="3" customFormat="1" ht="16">
      <c r="A28" s="3" t="s">
        <v>42</v>
      </c>
      <c r="D28" s="30">
        <v>9</v>
      </c>
      <c r="E28" s="30">
        <f t="shared" si="1"/>
        <v>0.1317556400095227</v>
      </c>
    </row>
    <row r="29" spans="1:5" s="3" customFormat="1" ht="16">
      <c r="A29" s="16" t="s">
        <v>43</v>
      </c>
      <c r="D29" s="30">
        <v>10</v>
      </c>
      <c r="E29" s="30">
        <f t="shared" si="1"/>
        <v>0.11858007600857041</v>
      </c>
    </row>
    <row r="30" spans="1:5" s="3" customFormat="1" ht="16">
      <c r="A30" s="10" t="s">
        <v>44</v>
      </c>
      <c r="D30" s="30">
        <v>11</v>
      </c>
      <c r="E30" s="30">
        <f t="shared" si="1"/>
        <v>9.7020062188830358E-2</v>
      </c>
    </row>
    <row r="31" spans="1:5" s="3" customFormat="1" ht="16">
      <c r="A31" s="10" t="s">
        <v>45</v>
      </c>
      <c r="D31" s="30">
        <v>12</v>
      </c>
      <c r="E31" s="30">
        <f t="shared" si="1"/>
        <v>7.2765046641622769E-2</v>
      </c>
    </row>
    <row r="32" spans="1:5" s="3" customFormat="1" ht="16">
      <c r="A32" s="10" t="s">
        <v>46</v>
      </c>
      <c r="D32" s="30">
        <v>13</v>
      </c>
      <c r="E32" s="30">
        <f t="shared" si="1"/>
        <v>5.0375801521123482E-2</v>
      </c>
    </row>
    <row r="33" spans="1:8" s="3" customFormat="1" ht="16">
      <c r="A33" s="8"/>
      <c r="D33" s="30">
        <v>14</v>
      </c>
      <c r="E33" s="30">
        <f t="shared" si="1"/>
        <v>3.238444383500793E-2</v>
      </c>
    </row>
    <row r="34" spans="1:8" s="3" customFormat="1" ht="16">
      <c r="A34" s="29" t="s">
        <v>89</v>
      </c>
      <c r="D34" s="30">
        <v>15</v>
      </c>
      <c r="E34" s="30">
        <f t="shared" si="1"/>
        <v>1.9430666301004745E-2</v>
      </c>
      <c r="G34" s="5"/>
    </row>
    <row r="35" spans="1:8" s="3" customFormat="1" ht="16">
      <c r="A35" s="29" t="s">
        <v>90</v>
      </c>
      <c r="B35" s="28" t="s">
        <v>95</v>
      </c>
      <c r="C35" s="26"/>
      <c r="D35" s="5"/>
      <c r="E35" s="5"/>
      <c r="G35" s="5"/>
    </row>
    <row r="36" spans="1:8" s="3" customFormat="1" ht="16">
      <c r="A36" s="29" t="s">
        <v>91</v>
      </c>
      <c r="B36" s="28" t="s">
        <v>96</v>
      </c>
      <c r="C36" s="4"/>
      <c r="D36" s="26"/>
      <c r="E36" s="5"/>
      <c r="G36" s="5"/>
    </row>
    <row r="37" spans="1:8" s="3" customFormat="1" ht="16">
      <c r="A37" s="27" t="s">
        <v>92</v>
      </c>
      <c r="B37" s="28" t="s">
        <v>97</v>
      </c>
      <c r="C37" s="4"/>
      <c r="D37" s="5"/>
      <c r="E37" s="5"/>
      <c r="G37" s="5"/>
    </row>
    <row r="38" spans="1:8" s="3" customFormat="1" ht="16">
      <c r="A38" s="25" t="s">
        <v>98</v>
      </c>
      <c r="B38" s="28">
        <f>_xlfn.BINOM.DIST(0,500,1/1000,FALSE)</f>
        <v>0.60637894486118504</v>
      </c>
      <c r="C38" s="4" t="s">
        <v>101</v>
      </c>
      <c r="D38" s="5"/>
      <c r="E38" s="5"/>
      <c r="G38" s="5"/>
    </row>
    <row r="39" spans="1:8" s="3" customFormat="1" ht="16">
      <c r="A39" s="25" t="s">
        <v>99</v>
      </c>
      <c r="B39" s="28">
        <f>_xlfn.BINOM.DIST(1,500,1/1000,FALSE)</f>
        <v>0.30349296539598841</v>
      </c>
      <c r="C39" s="4" t="s">
        <v>102</v>
      </c>
      <c r="D39" s="5"/>
      <c r="E39" s="5"/>
      <c r="G39" s="5"/>
    </row>
    <row r="40" spans="1:8" s="3" customFormat="1" ht="16">
      <c r="A40" s="28" t="s">
        <v>100</v>
      </c>
      <c r="B40" s="25">
        <f>1-_xlfn.BINOM.DIST(1,500,1/1000,TRUE)</f>
        <v>9.0128089742826489E-2</v>
      </c>
      <c r="C40" s="10" t="s">
        <v>103</v>
      </c>
      <c r="E40" s="5"/>
      <c r="G40" s="5"/>
      <c r="H40" s="5"/>
    </row>
    <row r="41" spans="1:8" s="3" customFormat="1" ht="16">
      <c r="A41" s="21"/>
      <c r="B41" s="25"/>
      <c r="C41" s="10"/>
    </row>
    <row r="42" spans="1:8" s="3" customFormat="1" ht="16">
      <c r="A42" s="32" t="s">
        <v>93</v>
      </c>
      <c r="B42" s="28" t="s">
        <v>104</v>
      </c>
      <c r="C42" s="4">
        <f>500*(1/1000)</f>
        <v>0.5</v>
      </c>
    </row>
    <row r="43" spans="1:8" s="3" customFormat="1" ht="16">
      <c r="A43" s="32" t="s">
        <v>94</v>
      </c>
      <c r="B43" s="25"/>
      <c r="C43" s="8"/>
    </row>
    <row r="44" spans="1:8" s="3" customFormat="1" ht="16">
      <c r="A44" s="25" t="s">
        <v>98</v>
      </c>
      <c r="B44" s="25">
        <f>_xlfn.POISSON.DIST(0,0.5,FALSE)</f>
        <v>0.60653065971263342</v>
      </c>
      <c r="C44" s="8" t="s">
        <v>105</v>
      </c>
    </row>
    <row r="45" spans="1:8" s="3" customFormat="1" ht="16">
      <c r="A45" s="25" t="s">
        <v>99</v>
      </c>
      <c r="B45" s="25">
        <f>_xlfn.POISSON.DIST(1,0.5,FALSE)</f>
        <v>0.30326532985631671</v>
      </c>
      <c r="C45" s="8" t="s">
        <v>106</v>
      </c>
    </row>
    <row r="46" spans="1:8" s="3" customFormat="1" ht="16">
      <c r="A46" s="28" t="s">
        <v>100</v>
      </c>
      <c r="B46" s="28">
        <f>1-_xlfn.POISSON.DIST(1,0.5,TRUE)</f>
        <v>9.0204010431049864E-2</v>
      </c>
      <c r="C46" s="4" t="s">
        <v>107</v>
      </c>
    </row>
    <row r="47" spans="1:8" s="3" customFormat="1" ht="16">
      <c r="B47" s="28"/>
    </row>
    <row r="48" spans="1:8" s="3" customFormat="1" ht="16"/>
    <row r="49" spans="1:1" s="3" customFormat="1" ht="16"/>
    <row r="50" spans="1:1" s="3" customFormat="1" ht="16"/>
    <row r="51" spans="1:1" s="3" customFormat="1" ht="16"/>
    <row r="52" spans="1:1" s="3" customFormat="1" ht="16"/>
    <row r="53" spans="1:1" s="3" customFormat="1" ht="16"/>
    <row r="54" spans="1:1" s="3" customFormat="1" ht="16"/>
    <row r="55" spans="1:1" s="3" customFormat="1" ht="16"/>
    <row r="56" spans="1:1" s="3" customFormat="1" ht="16"/>
    <row r="57" spans="1:1" s="3" customFormat="1" ht="16"/>
    <row r="58" spans="1:1" s="3" customFormat="1" ht="16"/>
    <row r="59" spans="1:1" s="3" customFormat="1" ht="16"/>
    <row r="60" spans="1:1" s="3" customFormat="1" ht="16"/>
    <row r="61" spans="1:1" s="3" customFormat="1" ht="16"/>
    <row r="62" spans="1:1" s="3" customFormat="1" ht="16">
      <c r="A62"/>
    </row>
    <row r="63" spans="1:1" s="3" customFormat="1" ht="16">
      <c r="A63"/>
    </row>
  </sheetData>
  <pageMargins left="0.75" right="0.75" top="1" bottom="1" header="0.5" footer="0.5"/>
  <pageSetup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Poisson Distribution</vt:lpstr>
      <vt:lpstr>Examples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Marianna.Bonanome90</cp:lastModifiedBy>
  <cp:lastPrinted>2014-03-20T19:27:50Z</cp:lastPrinted>
  <dcterms:created xsi:type="dcterms:W3CDTF">2011-01-25T07:38:31Z</dcterms:created>
  <dcterms:modified xsi:type="dcterms:W3CDTF">2020-03-24T13:27:00Z</dcterms:modified>
</cp:coreProperties>
</file>