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17445" windowHeight="3930" firstSheet="4" activeTab="4"/>
  </bookViews>
  <sheets>
    <sheet name="ex 13.7 raw" sheetId="1" r:id="rId1"/>
    <sheet name="ex 13.7 contingency table" sheetId="4" r:id="rId2"/>
    <sheet name="ex 13.7 expected" sheetId="5" r:id="rId3"/>
    <sheet name="ex 13.7 TS" sheetId="6" r:id="rId4"/>
    <sheet name="ex 13.7 pval" sheetId="7" r:id="rId5"/>
    <sheet name="ex 13.7 crit val" sheetId="8" r:id="rId6"/>
    <sheet name="13.3.10" sheetId="13" r:id="rId7"/>
    <sheet name="13.3.12" sheetId="14" r:id="rId8"/>
  </sheets>
  <calcPr calcId="145621"/>
</workbook>
</file>

<file path=xl/calcChain.xml><?xml version="1.0" encoding="utf-8"?>
<calcChain xmlns="http://schemas.openxmlformats.org/spreadsheetml/2006/main">
  <c r="E16" i="7" l="1"/>
  <c r="B10" i="8"/>
  <c r="E16" i="8"/>
  <c r="C11" i="13"/>
  <c r="D11" i="13"/>
  <c r="E11" i="13"/>
  <c r="B11" i="13"/>
  <c r="E9" i="13"/>
  <c r="E10" i="13"/>
  <c r="E8" i="13"/>
  <c r="D15" i="14"/>
  <c r="C15" i="14"/>
  <c r="B15" i="14"/>
  <c r="D14" i="14"/>
  <c r="C14" i="14"/>
  <c r="B14" i="14"/>
  <c r="D13" i="14"/>
  <c r="C13" i="14"/>
  <c r="B13" i="14"/>
  <c r="C16" i="14"/>
  <c r="C21" i="14" s="1"/>
  <c r="E15" i="14"/>
  <c r="E20" i="14" s="1"/>
  <c r="C10" i="14"/>
  <c r="C7" i="14" s="1"/>
  <c r="H2" i="14" s="1"/>
  <c r="D10" i="14"/>
  <c r="D8" i="14" s="1"/>
  <c r="I3" i="14" s="1"/>
  <c r="B10" i="14"/>
  <c r="B9" i="14" s="1"/>
  <c r="G4" i="14" s="1"/>
  <c r="E8" i="14"/>
  <c r="E9" i="14"/>
  <c r="E10" i="14"/>
  <c r="E7" i="14"/>
  <c r="D7" i="14"/>
  <c r="I2" i="14" s="1"/>
  <c r="B5" i="14"/>
  <c r="C5" i="14"/>
  <c r="D5" i="14"/>
  <c r="E2" i="14"/>
  <c r="E3" i="14"/>
  <c r="E4" i="14"/>
  <c r="E5" i="14"/>
  <c r="E14" i="14" l="1"/>
  <c r="E19" i="14" s="1"/>
  <c r="B19" i="14" s="1"/>
  <c r="G14" i="14" s="1"/>
  <c r="D16" i="14"/>
  <c r="D21" i="14" s="1"/>
  <c r="E13" i="14"/>
  <c r="E18" i="14" s="1"/>
  <c r="C18" i="14" s="1"/>
  <c r="H13" i="14" s="1"/>
  <c r="B16" i="14"/>
  <c r="D20" i="14"/>
  <c r="I15" i="14" s="1"/>
  <c r="C20" i="14"/>
  <c r="H15" i="14" s="1"/>
  <c r="B20" i="14"/>
  <c r="G15" i="14" s="1"/>
  <c r="D18" i="14"/>
  <c r="I13" i="14" s="1"/>
  <c r="D19" i="14"/>
  <c r="I14" i="14" s="1"/>
  <c r="C19" i="14"/>
  <c r="H14" i="14" s="1"/>
  <c r="C9" i="14"/>
  <c r="H4" i="14" s="1"/>
  <c r="B8" i="14"/>
  <c r="G3" i="14" s="1"/>
  <c r="D9" i="14"/>
  <c r="I4" i="14" s="1"/>
  <c r="C8" i="14"/>
  <c r="H3" i="14" s="1"/>
  <c r="B7" i="14"/>
  <c r="G2" i="14" s="1"/>
  <c r="B9" i="13"/>
  <c r="G4" i="13" s="1"/>
  <c r="C9" i="13"/>
  <c r="H4" i="13" s="1"/>
  <c r="D9" i="13"/>
  <c r="I4" i="13" s="1"/>
  <c r="B10" i="13"/>
  <c r="G5" i="13" s="1"/>
  <c r="C10" i="13"/>
  <c r="H5" i="13" s="1"/>
  <c r="D10" i="13"/>
  <c r="I5" i="13" s="1"/>
  <c r="C8" i="13"/>
  <c r="H3" i="13" s="1"/>
  <c r="D8" i="13"/>
  <c r="I3" i="13" s="1"/>
  <c r="B8" i="13"/>
  <c r="G3" i="13" s="1"/>
  <c r="B6" i="13"/>
  <c r="C6" i="13"/>
  <c r="D6" i="13"/>
  <c r="E3" i="13"/>
  <c r="E4" i="13"/>
  <c r="E5" i="13"/>
  <c r="E17" i="8"/>
  <c r="E17" i="7"/>
  <c r="C15" i="8"/>
  <c r="C14" i="8"/>
  <c r="D10" i="8"/>
  <c r="D15" i="8" s="1"/>
  <c r="C10" i="8"/>
  <c r="B15" i="8"/>
  <c r="D9" i="8"/>
  <c r="D14" i="8" s="1"/>
  <c r="C9" i="8"/>
  <c r="B9" i="8"/>
  <c r="B14" i="8" s="1"/>
  <c r="C15" i="7"/>
  <c r="C14" i="7"/>
  <c r="D10" i="7"/>
  <c r="D15" i="7" s="1"/>
  <c r="C10" i="7"/>
  <c r="B10" i="7"/>
  <c r="B15" i="7" s="1"/>
  <c r="D9" i="7"/>
  <c r="D14" i="7" s="1"/>
  <c r="C9" i="7"/>
  <c r="B9" i="7"/>
  <c r="B14" i="7" s="1"/>
  <c r="E16" i="6"/>
  <c r="E15" i="6"/>
  <c r="E14" i="6"/>
  <c r="D10" i="5"/>
  <c r="C10" i="5"/>
  <c r="B10" i="5"/>
  <c r="D9" i="5"/>
  <c r="C9" i="5"/>
  <c r="B9" i="5"/>
  <c r="D10" i="6"/>
  <c r="D15" i="6" s="1"/>
  <c r="C10" i="6"/>
  <c r="C15" i="6" s="1"/>
  <c r="B10" i="6"/>
  <c r="B15" i="6" s="1"/>
  <c r="D9" i="6"/>
  <c r="D14" i="6" s="1"/>
  <c r="C9" i="6"/>
  <c r="C14" i="6" s="1"/>
  <c r="B9" i="6"/>
  <c r="B14" i="6" s="1"/>
  <c r="J6" i="13" l="1"/>
  <c r="J7" i="13" s="1"/>
  <c r="E6" i="13"/>
  <c r="E16" i="14"/>
  <c r="E21" i="14" s="1"/>
  <c r="B21" i="14"/>
  <c r="B18" i="14"/>
  <c r="G13" i="14" s="1"/>
  <c r="J16" i="14" s="1"/>
  <c r="J17" i="14" s="1"/>
  <c r="J5" i="14"/>
  <c r="J6" i="14" s="1"/>
</calcChain>
</file>

<file path=xl/sharedStrings.xml><?xml version="1.0" encoding="utf-8"?>
<sst xmlns="http://schemas.openxmlformats.org/spreadsheetml/2006/main" count="126" uniqueCount="32">
  <si>
    <t>Democrat</t>
  </si>
  <si>
    <t>Republican</t>
  </si>
  <si>
    <t>Independent</t>
  </si>
  <si>
    <t>Total</t>
  </si>
  <si>
    <t>Women</t>
  </si>
  <si>
    <t>Men</t>
  </si>
  <si>
    <t>Observed</t>
  </si>
  <si>
    <t>Expected if independent</t>
  </si>
  <si>
    <t>sums</t>
  </si>
  <si>
    <t>TS</t>
  </si>
  <si>
    <r>
      <t xml:space="preserve">Calculation of test statistic :  </t>
    </r>
    <r>
      <rPr>
        <sz val="11"/>
        <color theme="1"/>
        <rFont val="Calibri"/>
        <family val="2"/>
      </rPr>
      <t>∑</t>
    </r>
    <r>
      <rPr>
        <sz val="11"/>
        <color theme="1"/>
        <rFont val="Calibri"/>
        <family val="2"/>
        <scheme val="minor"/>
      </rPr>
      <t xml:space="preserve"> (O-E)^2/E</t>
    </r>
  </si>
  <si>
    <t>pval</t>
  </si>
  <si>
    <t>crit val</t>
  </si>
  <si>
    <t>A</t>
  </si>
  <si>
    <t>B</t>
  </si>
  <si>
    <t>C</t>
  </si>
  <si>
    <t>Blood</t>
  </si>
  <si>
    <t>cholesterol</t>
  </si>
  <si>
    <t>count</t>
  </si>
  <si>
    <t>Low</t>
  </si>
  <si>
    <t>Moderate</t>
  </si>
  <si>
    <t>High</t>
  </si>
  <si>
    <t>Heavy</t>
  </si>
  <si>
    <t>Light</t>
  </si>
  <si>
    <t>Nonsmoker</t>
  </si>
  <si>
    <t>Smoking status</t>
  </si>
  <si>
    <t>measured</t>
  </si>
  <si>
    <t>expected</t>
  </si>
  <si>
    <t>(m-e)^/e</t>
  </si>
  <si>
    <t>ts</t>
  </si>
  <si>
    <t>pvalue</t>
  </si>
  <si>
    <t>(m-e)^2/e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</si>
</sst>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RowHeight="15" x14ac:dyDescent="0.25"/>
  <cols>
    <col min="3" max="3" width="10.85546875" bestFit="1" customWidth="1"/>
    <col min="4" max="4" width="12.5703125" bestFit="1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 t="s">
        <v>4</v>
      </c>
      <c r="B2">
        <v>68</v>
      </c>
      <c r="C2">
        <v>56</v>
      </c>
      <c r="D2">
        <v>32</v>
      </c>
    </row>
    <row r="3" spans="1:4" x14ac:dyDescent="0.25">
      <c r="A3" t="s">
        <v>5</v>
      </c>
      <c r="B3">
        <v>52</v>
      </c>
      <c r="C3">
        <v>72</v>
      </c>
      <c r="D3">
        <v>20</v>
      </c>
    </row>
    <row r="4" spans="1:4" x14ac:dyDescent="0.25">
      <c r="A4" t="s">
        <v>3</v>
      </c>
      <c r="B4">
        <v>120</v>
      </c>
      <c r="C4">
        <v>128</v>
      </c>
      <c r="D4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/>
  </sheetViews>
  <sheetFormatPr defaultRowHeight="15" x14ac:dyDescent="0.25"/>
  <cols>
    <col min="3" max="3" width="10.85546875" bestFit="1" customWidth="1"/>
    <col min="4" max="4" width="12.5703125" bestFit="1" customWidth="1"/>
  </cols>
  <sheetData>
    <row r="1" spans="1:5" x14ac:dyDescent="0.25"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>
        <v>68</v>
      </c>
      <c r="C2">
        <v>56</v>
      </c>
      <c r="D2">
        <v>32</v>
      </c>
      <c r="E2">
        <v>156</v>
      </c>
    </row>
    <row r="3" spans="1:5" x14ac:dyDescent="0.25">
      <c r="A3" t="s">
        <v>5</v>
      </c>
      <c r="B3">
        <v>52</v>
      </c>
      <c r="C3">
        <v>72</v>
      </c>
      <c r="D3">
        <v>20</v>
      </c>
      <c r="E3">
        <v>144</v>
      </c>
    </row>
    <row r="4" spans="1:5" x14ac:dyDescent="0.25">
      <c r="A4" t="s">
        <v>3</v>
      </c>
      <c r="B4">
        <v>120</v>
      </c>
      <c r="C4">
        <v>128</v>
      </c>
      <c r="D4">
        <v>52</v>
      </c>
      <c r="E4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5" x14ac:dyDescent="0.25"/>
  <cols>
    <col min="3" max="3" width="10.85546875" bestFit="1" customWidth="1"/>
    <col min="4" max="4" width="12.5703125" bestFit="1" customWidth="1"/>
  </cols>
  <sheetData>
    <row r="1" spans="1:5" x14ac:dyDescent="0.25">
      <c r="A1" t="s">
        <v>6</v>
      </c>
    </row>
    <row r="2" spans="1:5" x14ac:dyDescent="0.25">
      <c r="B2" t="s">
        <v>0</v>
      </c>
      <c r="C2" t="s">
        <v>1</v>
      </c>
      <c r="D2" t="s">
        <v>2</v>
      </c>
      <c r="E2" t="s">
        <v>3</v>
      </c>
    </row>
    <row r="3" spans="1:5" x14ac:dyDescent="0.25">
      <c r="A3" t="s">
        <v>4</v>
      </c>
      <c r="B3">
        <v>68</v>
      </c>
      <c r="C3">
        <v>56</v>
      </c>
      <c r="D3">
        <v>32</v>
      </c>
      <c r="E3">
        <v>156</v>
      </c>
    </row>
    <row r="4" spans="1:5" x14ac:dyDescent="0.25">
      <c r="A4" t="s">
        <v>5</v>
      </c>
      <c r="B4">
        <v>52</v>
      </c>
      <c r="C4">
        <v>72</v>
      </c>
      <c r="D4">
        <v>20</v>
      </c>
      <c r="E4">
        <v>144</v>
      </c>
    </row>
    <row r="5" spans="1:5" x14ac:dyDescent="0.25">
      <c r="A5" t="s">
        <v>3</v>
      </c>
      <c r="B5">
        <v>120</v>
      </c>
      <c r="C5">
        <v>128</v>
      </c>
      <c r="D5">
        <v>52</v>
      </c>
      <c r="E5">
        <v>300</v>
      </c>
    </row>
    <row r="7" spans="1:5" x14ac:dyDescent="0.25">
      <c r="A7" t="s">
        <v>7</v>
      </c>
    </row>
    <row r="8" spans="1:5" x14ac:dyDescent="0.25">
      <c r="B8" t="s">
        <v>0</v>
      </c>
      <c r="C8" t="s">
        <v>1</v>
      </c>
      <c r="D8" t="s">
        <v>2</v>
      </c>
    </row>
    <row r="9" spans="1:5" x14ac:dyDescent="0.25">
      <c r="A9" t="s">
        <v>4</v>
      </c>
      <c r="B9">
        <f>B$5*$E3/$E$5</f>
        <v>62.4</v>
      </c>
      <c r="C9">
        <f t="shared" ref="C9:D10" si="0">C$5*$E3/$E$5</f>
        <v>66.56</v>
      </c>
      <c r="D9">
        <f t="shared" si="0"/>
        <v>27.04</v>
      </c>
    </row>
    <row r="10" spans="1:5" x14ac:dyDescent="0.25">
      <c r="A10" t="s">
        <v>5</v>
      </c>
      <c r="B10">
        <f>B$5*$E4/$E$5</f>
        <v>57.6</v>
      </c>
      <c r="C10">
        <f t="shared" si="0"/>
        <v>61.44</v>
      </c>
      <c r="D10">
        <f t="shared" si="0"/>
        <v>24.96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5" x14ac:dyDescent="0.25"/>
  <cols>
    <col min="3" max="3" width="10.85546875" bestFit="1" customWidth="1"/>
    <col min="4" max="4" width="12.5703125" bestFit="1" customWidth="1"/>
  </cols>
  <sheetData>
    <row r="1" spans="1:6" x14ac:dyDescent="0.25">
      <c r="A1" t="s">
        <v>6</v>
      </c>
    </row>
    <row r="2" spans="1:6" x14ac:dyDescent="0.25">
      <c r="B2" t="s">
        <v>0</v>
      </c>
      <c r="C2" t="s">
        <v>1</v>
      </c>
      <c r="D2" t="s">
        <v>2</v>
      </c>
      <c r="E2" t="s">
        <v>3</v>
      </c>
    </row>
    <row r="3" spans="1:6" x14ac:dyDescent="0.25">
      <c r="A3" t="s">
        <v>4</v>
      </c>
      <c r="B3">
        <v>68</v>
      </c>
      <c r="C3">
        <v>56</v>
      </c>
      <c r="D3">
        <v>32</v>
      </c>
      <c r="E3">
        <v>156</v>
      </c>
    </row>
    <row r="4" spans="1:6" x14ac:dyDescent="0.25">
      <c r="A4" t="s">
        <v>5</v>
      </c>
      <c r="B4">
        <v>52</v>
      </c>
      <c r="C4">
        <v>72</v>
      </c>
      <c r="D4">
        <v>20</v>
      </c>
      <c r="E4">
        <v>144</v>
      </c>
    </row>
    <row r="5" spans="1:6" x14ac:dyDescent="0.25">
      <c r="A5" t="s">
        <v>3</v>
      </c>
      <c r="B5">
        <v>120</v>
      </c>
      <c r="C5">
        <v>128</v>
      </c>
      <c r="D5">
        <v>52</v>
      </c>
      <c r="E5">
        <v>300</v>
      </c>
    </row>
    <row r="7" spans="1:6" x14ac:dyDescent="0.25">
      <c r="A7" t="s">
        <v>7</v>
      </c>
    </row>
    <row r="8" spans="1:6" x14ac:dyDescent="0.25">
      <c r="B8" t="s">
        <v>0</v>
      </c>
      <c r="C8" t="s">
        <v>1</v>
      </c>
      <c r="D8" t="s">
        <v>2</v>
      </c>
    </row>
    <row r="9" spans="1:6" x14ac:dyDescent="0.25">
      <c r="A9" t="s">
        <v>4</v>
      </c>
      <c r="B9">
        <f>B$5*$E3/$E$5</f>
        <v>62.4</v>
      </c>
      <c r="C9">
        <f t="shared" ref="C9:D10" si="0">C$5*$E3/$E$5</f>
        <v>66.56</v>
      </c>
      <c r="D9">
        <f t="shared" si="0"/>
        <v>27.04</v>
      </c>
    </row>
    <row r="10" spans="1:6" x14ac:dyDescent="0.25">
      <c r="A10" t="s">
        <v>5</v>
      </c>
      <c r="B10">
        <f>B$5*$E4/$E$5</f>
        <v>57.6</v>
      </c>
      <c r="C10">
        <f t="shared" si="0"/>
        <v>61.44</v>
      </c>
      <c r="D10">
        <f t="shared" si="0"/>
        <v>24.96</v>
      </c>
    </row>
    <row r="12" spans="1:6" x14ac:dyDescent="0.25">
      <c r="A12" t="s">
        <v>10</v>
      </c>
    </row>
    <row r="13" spans="1:6" x14ac:dyDescent="0.25">
      <c r="B13" t="s">
        <v>0</v>
      </c>
      <c r="C13" t="s">
        <v>1</v>
      </c>
      <c r="D13" t="s">
        <v>2</v>
      </c>
      <c r="E13" t="s">
        <v>8</v>
      </c>
    </row>
    <row r="14" spans="1:6" x14ac:dyDescent="0.25">
      <c r="A14" t="s">
        <v>4</v>
      </c>
      <c r="B14">
        <f>(B3-B9)^2/B9</f>
        <v>0.50256410256410289</v>
      </c>
      <c r="C14">
        <f t="shared" ref="C14:D15" si="1">(C3-C9)^2/C9</f>
        <v>1.6753846153846161</v>
      </c>
      <c r="D14">
        <f t="shared" si="1"/>
        <v>0.90982248520710096</v>
      </c>
      <c r="E14">
        <f>SUM(B14:D14)</f>
        <v>3.0877712031558198</v>
      </c>
    </row>
    <row r="15" spans="1:6" x14ac:dyDescent="0.25">
      <c r="A15" t="s">
        <v>5</v>
      </c>
      <c r="B15">
        <f>(B4-B10)^2/B10</f>
        <v>0.54444444444444473</v>
      </c>
      <c r="C15">
        <f t="shared" si="1"/>
        <v>1.8150000000000008</v>
      </c>
      <c r="D15">
        <f t="shared" si="1"/>
        <v>0.98564102564102596</v>
      </c>
      <c r="E15">
        <f>SUM(B15:D15)</f>
        <v>3.3450854700854715</v>
      </c>
    </row>
    <row r="16" spans="1:6" x14ac:dyDescent="0.25">
      <c r="E16">
        <f>SUM(E14:E15)</f>
        <v>6.4328566732412913</v>
      </c>
      <c r="F16" t="s">
        <v>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22" sqref="E22"/>
    </sheetView>
  </sheetViews>
  <sheetFormatPr defaultRowHeight="15" x14ac:dyDescent="0.25"/>
  <cols>
    <col min="3" max="3" width="10.85546875" bestFit="1" customWidth="1"/>
    <col min="4" max="4" width="12.5703125" bestFit="1" customWidth="1"/>
  </cols>
  <sheetData>
    <row r="1" spans="1:6" x14ac:dyDescent="0.25">
      <c r="A1" t="s">
        <v>6</v>
      </c>
    </row>
    <row r="2" spans="1:6" x14ac:dyDescent="0.25">
      <c r="B2" t="s">
        <v>0</v>
      </c>
      <c r="C2" t="s">
        <v>1</v>
      </c>
      <c r="D2" t="s">
        <v>2</v>
      </c>
      <c r="E2" t="s">
        <v>3</v>
      </c>
    </row>
    <row r="3" spans="1:6" x14ac:dyDescent="0.25">
      <c r="A3" t="s">
        <v>4</v>
      </c>
      <c r="B3">
        <v>68</v>
      </c>
      <c r="C3">
        <v>56</v>
      </c>
      <c r="D3">
        <v>32</v>
      </c>
      <c r="E3">
        <v>156</v>
      </c>
    </row>
    <row r="4" spans="1:6" x14ac:dyDescent="0.25">
      <c r="A4" t="s">
        <v>5</v>
      </c>
      <c r="B4">
        <v>52</v>
      </c>
      <c r="C4">
        <v>72</v>
      </c>
      <c r="D4">
        <v>20</v>
      </c>
      <c r="E4">
        <v>144</v>
      </c>
    </row>
    <row r="5" spans="1:6" x14ac:dyDescent="0.25">
      <c r="A5" t="s">
        <v>3</v>
      </c>
      <c r="B5">
        <v>120</v>
      </c>
      <c r="C5">
        <v>128</v>
      </c>
      <c r="D5">
        <v>52</v>
      </c>
      <c r="E5">
        <v>300</v>
      </c>
    </row>
    <row r="7" spans="1:6" x14ac:dyDescent="0.25">
      <c r="A7" t="s">
        <v>7</v>
      </c>
    </row>
    <row r="8" spans="1:6" x14ac:dyDescent="0.25">
      <c r="B8" t="s">
        <v>0</v>
      </c>
      <c r="C8" t="s">
        <v>1</v>
      </c>
      <c r="D8" t="s">
        <v>2</v>
      </c>
    </row>
    <row r="9" spans="1:6" x14ac:dyDescent="0.25">
      <c r="A9" t="s">
        <v>4</v>
      </c>
      <c r="B9">
        <f>B$5*$E3/$E$5</f>
        <v>62.4</v>
      </c>
      <c r="C9">
        <f t="shared" ref="C9:D10" si="0">C$5*$E3/$E$5</f>
        <v>66.56</v>
      </c>
      <c r="D9">
        <f t="shared" si="0"/>
        <v>27.04</v>
      </c>
    </row>
    <row r="10" spans="1:6" x14ac:dyDescent="0.25">
      <c r="A10" t="s">
        <v>5</v>
      </c>
      <c r="B10">
        <f>B$5*$E4/$E$5</f>
        <v>57.6</v>
      </c>
      <c r="C10">
        <f t="shared" si="0"/>
        <v>61.44</v>
      </c>
      <c r="D10">
        <f t="shared" si="0"/>
        <v>24.96</v>
      </c>
    </row>
    <row r="12" spans="1:6" x14ac:dyDescent="0.25">
      <c r="A12" t="s">
        <v>10</v>
      </c>
    </row>
    <row r="13" spans="1:6" x14ac:dyDescent="0.25">
      <c r="B13" t="s">
        <v>0</v>
      </c>
      <c r="C13" t="s">
        <v>1</v>
      </c>
      <c r="D13" t="s">
        <v>2</v>
      </c>
      <c r="E13" t="s">
        <v>8</v>
      </c>
    </row>
    <row r="14" spans="1:6" x14ac:dyDescent="0.25">
      <c r="A14" t="s">
        <v>4</v>
      </c>
      <c r="B14">
        <f>(B3-B9)^2/B9</f>
        <v>0.50256410256410289</v>
      </c>
      <c r="C14">
        <f t="shared" ref="C14:D15" si="1">(C3-C9)^2/C9</f>
        <v>1.6753846153846161</v>
      </c>
      <c r="D14">
        <f t="shared" si="1"/>
        <v>0.90982248520710096</v>
      </c>
    </row>
    <row r="15" spans="1:6" x14ac:dyDescent="0.25">
      <c r="A15" t="s">
        <v>5</v>
      </c>
      <c r="B15">
        <f>(B4-B10)^2/B10</f>
        <v>0.54444444444444473</v>
      </c>
      <c r="C15">
        <f t="shared" si="1"/>
        <v>1.8150000000000008</v>
      </c>
      <c r="D15">
        <f t="shared" si="1"/>
        <v>0.98564102564102596</v>
      </c>
    </row>
    <row r="16" spans="1:6" x14ac:dyDescent="0.25">
      <c r="E16">
        <f>SUM(B14:D15)</f>
        <v>6.4328566732412913</v>
      </c>
      <c r="F16" t="s">
        <v>9</v>
      </c>
    </row>
    <row r="17" spans="5:6" x14ac:dyDescent="0.25">
      <c r="E17">
        <f>CHIDIST(E16,2)</f>
        <v>4.0098019431676082E-2</v>
      </c>
      <c r="F17" t="s">
        <v>11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E9" sqref="E9"/>
    </sheetView>
  </sheetViews>
  <sheetFormatPr defaultRowHeight="15" x14ac:dyDescent="0.25"/>
  <cols>
    <col min="3" max="3" width="10.85546875" bestFit="1" customWidth="1"/>
    <col min="4" max="4" width="12.5703125" bestFit="1" customWidth="1"/>
  </cols>
  <sheetData>
    <row r="1" spans="1:6" x14ac:dyDescent="0.25">
      <c r="A1" t="s">
        <v>6</v>
      </c>
    </row>
    <row r="2" spans="1:6" x14ac:dyDescent="0.25">
      <c r="B2" t="s">
        <v>0</v>
      </c>
      <c r="C2" t="s">
        <v>1</v>
      </c>
      <c r="D2" t="s">
        <v>2</v>
      </c>
      <c r="E2" t="s">
        <v>3</v>
      </c>
    </row>
    <row r="3" spans="1:6" x14ac:dyDescent="0.25">
      <c r="A3" t="s">
        <v>4</v>
      </c>
      <c r="B3">
        <v>68</v>
      </c>
      <c r="C3">
        <v>56</v>
      </c>
      <c r="D3">
        <v>32</v>
      </c>
      <c r="E3">
        <v>156</v>
      </c>
    </row>
    <row r="4" spans="1:6" x14ac:dyDescent="0.25">
      <c r="A4" t="s">
        <v>5</v>
      </c>
      <c r="B4">
        <v>52</v>
      </c>
      <c r="C4">
        <v>72</v>
      </c>
      <c r="D4">
        <v>20</v>
      </c>
      <c r="E4">
        <v>144</v>
      </c>
    </row>
    <row r="5" spans="1:6" x14ac:dyDescent="0.25">
      <c r="A5" t="s">
        <v>3</v>
      </c>
      <c r="B5">
        <v>120</v>
      </c>
      <c r="C5">
        <v>128</v>
      </c>
      <c r="D5">
        <v>52</v>
      </c>
      <c r="E5">
        <v>300</v>
      </c>
    </row>
    <row r="7" spans="1:6" x14ac:dyDescent="0.25">
      <c r="A7" t="s">
        <v>7</v>
      </c>
    </row>
    <row r="8" spans="1:6" x14ac:dyDescent="0.25">
      <c r="B8" t="s">
        <v>0</v>
      </c>
      <c r="C8" t="s">
        <v>1</v>
      </c>
      <c r="D8" t="s">
        <v>2</v>
      </c>
    </row>
    <row r="9" spans="1:6" x14ac:dyDescent="0.25">
      <c r="A9" t="s">
        <v>4</v>
      </c>
      <c r="B9">
        <f>B$5*$E3/$E$5</f>
        <v>62.4</v>
      </c>
      <c r="C9">
        <f t="shared" ref="C9:D10" si="0">C$5*$E3/$E$5</f>
        <v>66.56</v>
      </c>
      <c r="D9">
        <f t="shared" si="0"/>
        <v>27.04</v>
      </c>
    </row>
    <row r="10" spans="1:6" x14ac:dyDescent="0.25">
      <c r="A10" t="s">
        <v>5</v>
      </c>
      <c r="B10">
        <f>B$5*$E4/$E$5</f>
        <v>57.6</v>
      </c>
      <c r="C10">
        <f t="shared" si="0"/>
        <v>61.44</v>
      </c>
      <c r="D10">
        <f t="shared" si="0"/>
        <v>24.96</v>
      </c>
    </row>
    <row r="12" spans="1:6" x14ac:dyDescent="0.25">
      <c r="A12" t="s">
        <v>10</v>
      </c>
    </row>
    <row r="13" spans="1:6" x14ac:dyDescent="0.25">
      <c r="B13" t="s">
        <v>0</v>
      </c>
      <c r="C13" t="s">
        <v>1</v>
      </c>
      <c r="D13" t="s">
        <v>2</v>
      </c>
      <c r="E13" t="s">
        <v>8</v>
      </c>
    </row>
    <row r="14" spans="1:6" x14ac:dyDescent="0.25">
      <c r="A14" t="s">
        <v>4</v>
      </c>
      <c r="B14">
        <f>(B3-B9)^2/B9</f>
        <v>0.50256410256410289</v>
      </c>
      <c r="C14">
        <f t="shared" ref="C14:D15" si="1">(C3-C9)^2/C9</f>
        <v>1.6753846153846161</v>
      </c>
      <c r="D14">
        <f t="shared" si="1"/>
        <v>0.90982248520710096</v>
      </c>
    </row>
    <row r="15" spans="1:6" x14ac:dyDescent="0.25">
      <c r="A15" t="s">
        <v>5</v>
      </c>
      <c r="B15">
        <f>(B4-B10)^2/B10</f>
        <v>0.54444444444444473</v>
      </c>
      <c r="C15">
        <f t="shared" si="1"/>
        <v>1.8150000000000008</v>
      </c>
      <c r="D15">
        <f t="shared" si="1"/>
        <v>0.98564102564102596</v>
      </c>
    </row>
    <row r="16" spans="1:6" x14ac:dyDescent="0.25">
      <c r="E16">
        <f>SUM(B14:D15)</f>
        <v>6.4328566732412913</v>
      </c>
      <c r="F16" t="s">
        <v>9</v>
      </c>
    </row>
    <row r="17" spans="5:6" x14ac:dyDescent="0.25">
      <c r="E17">
        <f>CHIINV(0.05,2)</f>
        <v>5.9914645471079817</v>
      </c>
      <c r="F17" t="s">
        <v>12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H12" sqref="H12"/>
    </sheetView>
  </sheetViews>
  <sheetFormatPr defaultRowHeight="15" x14ac:dyDescent="0.25"/>
  <cols>
    <col min="1" max="1" width="14.42578125" bestFit="1" customWidth="1"/>
    <col min="2" max="2" width="6.140625" customWidth="1"/>
    <col min="3" max="3" width="11" bestFit="1" customWidth="1"/>
    <col min="4" max="4" width="5.85546875" customWidth="1"/>
    <col min="5" max="5" width="6" customWidth="1"/>
    <col min="6" max="6" width="9.85546875" bestFit="1" customWidth="1"/>
  </cols>
  <sheetData>
    <row r="1" spans="1:11" x14ac:dyDescent="0.25">
      <c r="B1" t="s">
        <v>16</v>
      </c>
      <c r="C1" t="s">
        <v>17</v>
      </c>
      <c r="D1" t="s">
        <v>18</v>
      </c>
    </row>
    <row r="2" spans="1:11" x14ac:dyDescent="0.25">
      <c r="A2" t="s">
        <v>25</v>
      </c>
      <c r="B2" t="s">
        <v>19</v>
      </c>
      <c r="C2" t="s">
        <v>20</v>
      </c>
      <c r="D2" t="s">
        <v>21</v>
      </c>
      <c r="G2" t="s">
        <v>28</v>
      </c>
    </row>
    <row r="3" spans="1:11" x14ac:dyDescent="0.25">
      <c r="A3" t="s">
        <v>22</v>
      </c>
      <c r="B3">
        <v>6</v>
      </c>
      <c r="C3">
        <v>14</v>
      </c>
      <c r="D3">
        <v>24</v>
      </c>
      <c r="E3">
        <f>SUM(B3:D3)</f>
        <v>44</v>
      </c>
      <c r="G3">
        <f>(B3-B8)^2/B8</f>
        <v>2.4679046563192908</v>
      </c>
      <c r="H3">
        <f t="shared" ref="H3:I3" si="0">(C3-C8)^2/C8</f>
        <v>1.3043807641633736</v>
      </c>
      <c r="I3">
        <f t="shared" si="0"/>
        <v>7.6409090909090907</v>
      </c>
    </row>
    <row r="4" spans="1:11" x14ac:dyDescent="0.25">
      <c r="A4" t="s">
        <v>23</v>
      </c>
      <c r="B4">
        <v>12</v>
      </c>
      <c r="C4">
        <v>23</v>
      </c>
      <c r="D4">
        <v>15</v>
      </c>
      <c r="E4">
        <f>SUM(B4:D4)</f>
        <v>50</v>
      </c>
      <c r="F4" t="s">
        <v>26</v>
      </c>
      <c r="G4">
        <f t="shared" ref="G4:G5" si="1">(B4-B9)^2/B9</f>
        <v>5.1524390243902436E-2</v>
      </c>
      <c r="H4">
        <f t="shared" ref="H4:H5" si="2">(C4-C9)^2/C9</f>
        <v>9.583333333333334E-2</v>
      </c>
      <c r="I4">
        <f t="shared" ref="I4:I5" si="3">(D4-D9)^2/D9</f>
        <v>2.5000000000000001E-2</v>
      </c>
    </row>
    <row r="5" spans="1:11" x14ac:dyDescent="0.25">
      <c r="A5" t="s">
        <v>24</v>
      </c>
      <c r="B5">
        <v>23</v>
      </c>
      <c r="C5">
        <v>32</v>
      </c>
      <c r="D5">
        <v>11</v>
      </c>
      <c r="E5">
        <f>SUM(B5:D5)</f>
        <v>66</v>
      </c>
      <c r="G5">
        <f t="shared" si="1"/>
        <v>2.1911400591278625</v>
      </c>
      <c r="H5">
        <f t="shared" si="2"/>
        <v>0.43966293368467319</v>
      </c>
      <c r="I5">
        <f t="shared" si="3"/>
        <v>4.4916666666666663</v>
      </c>
    </row>
    <row r="6" spans="1:11" x14ac:dyDescent="0.25">
      <c r="B6">
        <f>SUM(B3:B5)</f>
        <v>41</v>
      </c>
      <c r="C6">
        <f>SUM(C3:C5)</f>
        <v>69</v>
      </c>
      <c r="D6">
        <f>SUM(D3:D5)</f>
        <v>50</v>
      </c>
      <c r="E6">
        <f>SUM(B6:D6)</f>
        <v>160</v>
      </c>
      <c r="J6">
        <f>SUM(G3:I5)</f>
        <v>18.708021894448191</v>
      </c>
      <c r="K6" t="s">
        <v>29</v>
      </c>
    </row>
    <row r="7" spans="1:11" x14ac:dyDescent="0.25">
      <c r="J7">
        <f>CHIDIST(J6,4)</f>
        <v>8.9683651373611791E-4</v>
      </c>
      <c r="K7" t="s">
        <v>30</v>
      </c>
    </row>
    <row r="8" spans="1:11" x14ac:dyDescent="0.25">
      <c r="B8" s="1">
        <f>$E8*B$11/$E$11</f>
        <v>11.275</v>
      </c>
      <c r="C8" s="1">
        <f t="shared" ref="C8:D10" si="4">$E8*C$11/$E$11</f>
        <v>18.975000000000001</v>
      </c>
      <c r="D8" s="1">
        <f t="shared" si="4"/>
        <v>13.75</v>
      </c>
      <c r="E8" s="1">
        <f>E3</f>
        <v>44</v>
      </c>
    </row>
    <row r="9" spans="1:11" x14ac:dyDescent="0.25">
      <c r="B9" s="1">
        <f t="shared" ref="B9:B10" si="5">$E9*B$11/$E$11</f>
        <v>12.8125</v>
      </c>
      <c r="C9" s="1">
        <f t="shared" si="4"/>
        <v>21.5625</v>
      </c>
      <c r="D9" s="1">
        <f t="shared" si="4"/>
        <v>15.625</v>
      </c>
      <c r="E9" s="1">
        <f t="shared" ref="E9:E11" si="6">E4</f>
        <v>50</v>
      </c>
      <c r="F9" t="s">
        <v>27</v>
      </c>
    </row>
    <row r="10" spans="1:11" x14ac:dyDescent="0.25">
      <c r="B10" s="1">
        <f t="shared" si="5"/>
        <v>16.912500000000001</v>
      </c>
      <c r="C10" s="1">
        <f t="shared" si="4"/>
        <v>28.462499999999999</v>
      </c>
      <c r="D10" s="1">
        <f t="shared" si="4"/>
        <v>20.625</v>
      </c>
      <c r="E10" s="1">
        <f t="shared" si="6"/>
        <v>66</v>
      </c>
    </row>
    <row r="11" spans="1:11" x14ac:dyDescent="0.25">
      <c r="B11" s="1">
        <f>B6</f>
        <v>41</v>
      </c>
      <c r="C11" s="1">
        <f t="shared" ref="C11:E11" si="7">C6</f>
        <v>69</v>
      </c>
      <c r="D11" s="1">
        <f t="shared" si="7"/>
        <v>50</v>
      </c>
      <c r="E11" s="1">
        <f t="shared" si="6"/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M11" sqref="M11"/>
    </sheetView>
  </sheetViews>
  <sheetFormatPr defaultRowHeight="15" x14ac:dyDescent="0.25"/>
  <cols>
    <col min="1" max="1" width="3.42578125" customWidth="1"/>
    <col min="2" max="2" width="4.7109375" customWidth="1"/>
    <col min="3" max="3" width="4" bestFit="1" customWidth="1"/>
    <col min="4" max="4" width="4" customWidth="1"/>
    <col min="5" max="5" width="5.140625" customWidth="1"/>
    <col min="7" max="7" width="10" bestFit="1" customWidth="1"/>
  </cols>
  <sheetData>
    <row r="1" spans="1:11" x14ac:dyDescent="0.25">
      <c r="B1" t="s">
        <v>13</v>
      </c>
      <c r="C1" t="s">
        <v>14</v>
      </c>
      <c r="D1" t="s">
        <v>15</v>
      </c>
      <c r="G1" t="s">
        <v>31</v>
      </c>
    </row>
    <row r="2" spans="1:11" x14ac:dyDescent="0.25">
      <c r="A2">
        <v>1</v>
      </c>
      <c r="B2">
        <v>26</v>
      </c>
      <c r="C2">
        <v>44</v>
      </c>
      <c r="D2">
        <v>30</v>
      </c>
      <c r="E2">
        <f>SUM(B2:D2)</f>
        <v>100</v>
      </c>
      <c r="G2">
        <f>(B2-B7)^2/B7</f>
        <v>2.1043837029396578E-2</v>
      </c>
      <c r="H2">
        <f t="shared" ref="H2:I2" si="0">(C2-C7)^2/C7</f>
        <v>2.5162758244091889E-2</v>
      </c>
      <c r="I2">
        <f t="shared" si="0"/>
        <v>9.8498523137512339E-2</v>
      </c>
    </row>
    <row r="3" spans="1:11" x14ac:dyDescent="0.25">
      <c r="A3">
        <v>2</v>
      </c>
      <c r="B3">
        <v>14</v>
      </c>
      <c r="C3">
        <v>30</v>
      </c>
      <c r="D3">
        <v>25</v>
      </c>
      <c r="E3">
        <f>SUM(B3:D3)</f>
        <v>69</v>
      </c>
      <c r="G3">
        <f t="shared" ref="G3:G4" si="1">(B3-B8)^2/B8</f>
        <v>0.67740281483806797</v>
      </c>
      <c r="H3">
        <f t="shared" ref="H3:H4" si="2">(C3-C8)^2/C8</f>
        <v>4.3091793301844724E-3</v>
      </c>
      <c r="I3">
        <f t="shared" ref="I3:I4" si="3">(D3-D8)^2/D8</f>
        <v>0.4326000152204833</v>
      </c>
    </row>
    <row r="4" spans="1:11" x14ac:dyDescent="0.25">
      <c r="A4">
        <v>3</v>
      </c>
      <c r="B4">
        <v>30</v>
      </c>
      <c r="C4">
        <v>45</v>
      </c>
      <c r="D4">
        <v>33</v>
      </c>
      <c r="E4">
        <f>SUM(B4:D4)</f>
        <v>108</v>
      </c>
      <c r="F4" t="s">
        <v>26</v>
      </c>
      <c r="G4">
        <f t="shared" si="1"/>
        <v>0.268609248753653</v>
      </c>
      <c r="H4">
        <f t="shared" si="2"/>
        <v>4.2069896550677943E-2</v>
      </c>
      <c r="I4">
        <f t="shared" si="3"/>
        <v>5.0052647412755516E-2</v>
      </c>
    </row>
    <row r="5" spans="1:11" x14ac:dyDescent="0.25">
      <c r="B5">
        <f>SUM(B2:B4)</f>
        <v>70</v>
      </c>
      <c r="C5">
        <f>SUM(C2:C4)</f>
        <v>119</v>
      </c>
      <c r="D5">
        <f>SUM(D2:D4)</f>
        <v>88</v>
      </c>
      <c r="E5">
        <f>SUM(B5:D5)</f>
        <v>277</v>
      </c>
      <c r="J5">
        <f>SUM(G2:I4)</f>
        <v>1.619748920516823</v>
      </c>
      <c r="K5" t="s">
        <v>29</v>
      </c>
    </row>
    <row r="6" spans="1:11" x14ac:dyDescent="0.25">
      <c r="J6">
        <f>CHIDIST(J5,4)</f>
        <v>0.80523833556430646</v>
      </c>
      <c r="K6" t="s">
        <v>30</v>
      </c>
    </row>
    <row r="7" spans="1:11" x14ac:dyDescent="0.25">
      <c r="B7">
        <f>$E7*B$10/$E$10</f>
        <v>25.270758122743683</v>
      </c>
      <c r="C7">
        <f t="shared" ref="C7:D9" si="4">$E7*C$10/$E$10</f>
        <v>42.960288808664259</v>
      </c>
      <c r="D7">
        <f t="shared" si="4"/>
        <v>31.768953068592058</v>
      </c>
      <c r="E7">
        <f>E2</f>
        <v>100</v>
      </c>
    </row>
    <row r="8" spans="1:11" x14ac:dyDescent="0.25">
      <c r="B8">
        <f t="shared" ref="B8:B9" si="5">$E8*B$10/$E$10</f>
        <v>17.43682310469314</v>
      </c>
      <c r="C8">
        <f t="shared" si="4"/>
        <v>29.642599277978338</v>
      </c>
      <c r="D8">
        <f t="shared" si="4"/>
        <v>21.920577617328519</v>
      </c>
      <c r="E8">
        <f t="shared" ref="E8:E10" si="6">E3</f>
        <v>69</v>
      </c>
      <c r="F8" t="s">
        <v>27</v>
      </c>
    </row>
    <row r="9" spans="1:11" x14ac:dyDescent="0.25">
      <c r="B9">
        <f t="shared" si="5"/>
        <v>27.292418772563177</v>
      </c>
      <c r="C9">
        <f t="shared" si="4"/>
        <v>46.397111913357399</v>
      </c>
      <c r="D9">
        <f t="shared" si="4"/>
        <v>34.31046931407942</v>
      </c>
      <c r="E9">
        <f t="shared" si="6"/>
        <v>108</v>
      </c>
    </row>
    <row r="10" spans="1:11" x14ac:dyDescent="0.25">
      <c r="B10">
        <f>B5</f>
        <v>70</v>
      </c>
      <c r="C10">
        <f t="shared" ref="C10:D10" si="7">C5</f>
        <v>119</v>
      </c>
      <c r="D10">
        <f t="shared" si="7"/>
        <v>88</v>
      </c>
      <c r="E10">
        <f t="shared" si="6"/>
        <v>277</v>
      </c>
    </row>
    <row r="12" spans="1:11" x14ac:dyDescent="0.25">
      <c r="B12" t="s">
        <v>13</v>
      </c>
      <c r="C12" t="s">
        <v>14</v>
      </c>
      <c r="D12" t="s">
        <v>15</v>
      </c>
      <c r="G12" t="s">
        <v>31</v>
      </c>
    </row>
    <row r="13" spans="1:11" x14ac:dyDescent="0.25">
      <c r="A13">
        <v>1</v>
      </c>
      <c r="B13">
        <f>B2*2</f>
        <v>52</v>
      </c>
      <c r="C13">
        <f t="shared" ref="C13:D13" si="8">C2*2</f>
        <v>88</v>
      </c>
      <c r="D13">
        <f t="shared" si="8"/>
        <v>60</v>
      </c>
      <c r="E13">
        <f>SUM(B13:D13)</f>
        <v>200</v>
      </c>
      <c r="G13">
        <f>(B13-B18)^2/B18</f>
        <v>4.2087674058793156E-2</v>
      </c>
      <c r="H13">
        <f t="shared" ref="H13:H15" si="9">(C13-C18)^2/C18</f>
        <v>5.0325516488183779E-2</v>
      </c>
      <c r="I13">
        <f t="shared" ref="I13:I15" si="10">(D13-D18)^2/D18</f>
        <v>0.19699704627502468</v>
      </c>
    </row>
    <row r="14" spans="1:11" x14ac:dyDescent="0.25">
      <c r="A14">
        <v>2</v>
      </c>
      <c r="B14">
        <f t="shared" ref="B14:D14" si="11">B3*2</f>
        <v>28</v>
      </c>
      <c r="C14">
        <f t="shared" si="11"/>
        <v>60</v>
      </c>
      <c r="D14">
        <f t="shared" si="11"/>
        <v>50</v>
      </c>
      <c r="E14">
        <f>SUM(B14:D14)</f>
        <v>138</v>
      </c>
      <c r="G14">
        <f t="shared" ref="G14:G15" si="12">(B14-B19)^2/B19</f>
        <v>1.3548056296761359</v>
      </c>
      <c r="H14">
        <f t="shared" si="9"/>
        <v>8.6183586603689449E-3</v>
      </c>
      <c r="I14">
        <f t="shared" si="10"/>
        <v>0.86520003044096661</v>
      </c>
    </row>
    <row r="15" spans="1:11" x14ac:dyDescent="0.25">
      <c r="A15">
        <v>3</v>
      </c>
      <c r="B15">
        <f t="shared" ref="B15:D15" si="13">B4*2</f>
        <v>60</v>
      </c>
      <c r="C15">
        <f t="shared" si="13"/>
        <v>90</v>
      </c>
      <c r="D15">
        <f t="shared" si="13"/>
        <v>66</v>
      </c>
      <c r="E15">
        <f>SUM(B15:D15)</f>
        <v>216</v>
      </c>
      <c r="F15" t="s">
        <v>26</v>
      </c>
      <c r="G15">
        <f t="shared" si="12"/>
        <v>0.53721849750730599</v>
      </c>
      <c r="H15">
        <f t="shared" si="9"/>
        <v>8.4139793101355886E-2</v>
      </c>
      <c r="I15">
        <f t="shared" si="10"/>
        <v>0.10010529482551103</v>
      </c>
    </row>
    <row r="16" spans="1:11" x14ac:dyDescent="0.25">
      <c r="B16">
        <f>SUM(B13:B15)</f>
        <v>140</v>
      </c>
      <c r="C16">
        <f>SUM(C13:C15)</f>
        <v>238</v>
      </c>
      <c r="D16">
        <f>SUM(D13:D15)</f>
        <v>176</v>
      </c>
      <c r="E16">
        <f>SUM(B16:D16)</f>
        <v>554</v>
      </c>
      <c r="J16">
        <f>SUM(G13:I15)</f>
        <v>3.2394978410336459</v>
      </c>
      <c r="K16" t="s">
        <v>29</v>
      </c>
    </row>
    <row r="17" spans="2:11" x14ac:dyDescent="0.25">
      <c r="J17">
        <f>CHIDIST(J16,4)</f>
        <v>0.51857509051734474</v>
      </c>
      <c r="K17" t="s">
        <v>30</v>
      </c>
    </row>
    <row r="18" spans="2:11" x14ac:dyDescent="0.25">
      <c r="B18">
        <f>$E18*B$10/$E$10</f>
        <v>50.541516245487365</v>
      </c>
      <c r="C18">
        <f t="shared" ref="C18:D20" si="14">$E18*C$10/$E$10</f>
        <v>85.920577617328519</v>
      </c>
      <c r="D18">
        <f t="shared" si="14"/>
        <v>63.537906137184116</v>
      </c>
      <c r="E18">
        <f>E13</f>
        <v>200</v>
      </c>
    </row>
    <row r="19" spans="2:11" x14ac:dyDescent="0.25">
      <c r="B19">
        <f t="shared" ref="B19:B20" si="15">$E19*B$10/$E$10</f>
        <v>34.87364620938628</v>
      </c>
      <c r="C19">
        <f t="shared" si="14"/>
        <v>59.285198555956676</v>
      </c>
      <c r="D19">
        <f t="shared" si="14"/>
        <v>43.841155234657037</v>
      </c>
      <c r="E19">
        <f t="shared" ref="E19:E21" si="16">E14</f>
        <v>138</v>
      </c>
      <c r="F19" t="s">
        <v>27</v>
      </c>
    </row>
    <row r="20" spans="2:11" x14ac:dyDescent="0.25">
      <c r="B20">
        <f t="shared" si="15"/>
        <v>54.584837545126355</v>
      </c>
      <c r="C20">
        <f t="shared" si="14"/>
        <v>92.794223826714799</v>
      </c>
      <c r="D20">
        <f t="shared" si="14"/>
        <v>68.620938628158839</v>
      </c>
      <c r="E20">
        <f t="shared" si="16"/>
        <v>216</v>
      </c>
    </row>
    <row r="21" spans="2:11" x14ac:dyDescent="0.25">
      <c r="B21">
        <f>B16</f>
        <v>140</v>
      </c>
      <c r="C21">
        <f t="shared" ref="C21:D21" si="17">C16</f>
        <v>238</v>
      </c>
      <c r="D21">
        <f t="shared" si="17"/>
        <v>176</v>
      </c>
      <c r="E21">
        <f t="shared" si="16"/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 13.7 raw</vt:lpstr>
      <vt:lpstr>ex 13.7 contingency table</vt:lpstr>
      <vt:lpstr>ex 13.7 expected</vt:lpstr>
      <vt:lpstr>ex 13.7 TS</vt:lpstr>
      <vt:lpstr>ex 13.7 pval</vt:lpstr>
      <vt:lpstr>ex 13.7 crit val</vt:lpstr>
      <vt:lpstr>13.3.10</vt:lpstr>
      <vt:lpstr>13.3.12</vt:lpstr>
    </vt:vector>
  </TitlesOfParts>
  <Company>Next Step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2012-05-09T09:58:25Z</dcterms:created>
  <dcterms:modified xsi:type="dcterms:W3CDTF">2012-12-16T21:14:51Z</dcterms:modified>
</cp:coreProperties>
</file>