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1372fa16\classwork\"/>
    </mc:Choice>
  </mc:AlternateContent>
  <bookViews>
    <workbookView xWindow="360" yWindow="60" windowWidth="16140" windowHeight="8325" activeTab="1"/>
  </bookViews>
  <sheets>
    <sheet name="12.2.2" sheetId="1" r:id="rId1"/>
    <sheet name="12.2.3" sheetId="2" r:id="rId2"/>
    <sheet name="12.2.4" sheetId="3" r:id="rId3"/>
  </sheets>
  <calcPr calcId="162913"/>
</workbook>
</file>

<file path=xl/calcChain.xml><?xml version="1.0" encoding="utf-8"?>
<calcChain xmlns="http://schemas.openxmlformats.org/spreadsheetml/2006/main">
  <c r="F9" i="2" l="1"/>
  <c r="F8" i="2"/>
  <c r="G7" i="2"/>
  <c r="G6" i="2"/>
  <c r="G5" i="2"/>
  <c r="G3" i="2"/>
  <c r="C3" i="2"/>
  <c r="E3" i="2" s="1"/>
  <c r="D3" i="2"/>
  <c r="C4" i="2"/>
  <c r="E4" i="2" s="1"/>
  <c r="D4" i="2"/>
  <c r="C5" i="2"/>
  <c r="D5" i="2"/>
  <c r="E5" i="2"/>
  <c r="C6" i="2"/>
  <c r="D6" i="2"/>
  <c r="E6" i="2"/>
  <c r="C7" i="2"/>
  <c r="D7" i="2"/>
  <c r="E7" i="2"/>
  <c r="C8" i="2"/>
  <c r="D8" i="2"/>
  <c r="E8" i="2"/>
  <c r="C9" i="2"/>
  <c r="E9" i="2" s="1"/>
  <c r="D9" i="2"/>
  <c r="C10" i="2"/>
  <c r="D10" i="2"/>
  <c r="E10" i="2"/>
  <c r="C11" i="2"/>
  <c r="D11" i="2"/>
  <c r="E11" i="2"/>
  <c r="E2" i="2"/>
  <c r="D2" i="2"/>
  <c r="C2" i="2"/>
  <c r="H2" i="2"/>
  <c r="G2" i="2"/>
  <c r="I10" i="1" l="1"/>
  <c r="I9" i="1"/>
  <c r="I8" i="1"/>
  <c r="I6" i="1"/>
  <c r="I5" i="1"/>
  <c r="I4" i="1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D2" i="1"/>
  <c r="I3" i="1"/>
  <c r="I2" i="1"/>
</calcChain>
</file>

<file path=xl/sharedStrings.xml><?xml version="1.0" encoding="utf-8"?>
<sst xmlns="http://schemas.openxmlformats.org/spreadsheetml/2006/main" count="27" uniqueCount="23">
  <si>
    <t>Week</t>
  </si>
  <si>
    <t>#workers</t>
  </si>
  <si>
    <t>Loss</t>
  </si>
  <si>
    <t>Density</t>
  </si>
  <si>
    <t>Speed</t>
  </si>
  <si>
    <t>ave workers</t>
  </si>
  <si>
    <t>ave loss</t>
  </si>
  <si>
    <t>x dev</t>
  </si>
  <si>
    <t>y dev</t>
  </si>
  <si>
    <t>prod</t>
  </si>
  <si>
    <t>count</t>
  </si>
  <si>
    <t>x std dev</t>
  </si>
  <si>
    <t>y std dev</t>
  </si>
  <si>
    <t>sum of prods</t>
  </si>
  <si>
    <t>r</t>
  </si>
  <si>
    <t>xdev</t>
  </si>
  <si>
    <t>ydev</t>
  </si>
  <si>
    <t>x</t>
  </si>
  <si>
    <t>y</t>
  </si>
  <si>
    <t>mean</t>
  </si>
  <si>
    <t>slope</t>
  </si>
  <si>
    <t>y interce</t>
  </si>
  <si>
    <t>xvar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</si>
</sst>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2"/>
      <color theme="1"/>
      <name val="HelveticaNeue-Bold"/>
    </font>
    <font>
      <sz val="12"/>
      <color theme="1"/>
      <name val="HelveticaNeue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workers</a:t>
            </a:r>
            <a:r>
              <a:rPr lang="en-US" baseline="0"/>
              <a:t> vs </a:t>
            </a:r>
            <a:r>
              <a:rPr lang="en-US"/>
              <a:t>shoplifting (in $/wk)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'12.2.2'!$C$1</c:f>
              <c:strCache>
                <c:ptCount val="1"/>
                <c:pt idx="0">
                  <c:v>Loss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'12.2.2'!$B$2:$B$11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</c:numCache>
            </c:numRef>
          </c:xVal>
          <c:yVal>
            <c:numRef>
              <c:f>'12.2.2'!$C$2:$C$11</c:f>
              <c:numCache>
                <c:formatCode>General</c:formatCode>
                <c:ptCount val="10"/>
                <c:pt idx="0">
                  <c:v>420</c:v>
                </c:pt>
                <c:pt idx="1">
                  <c:v>350</c:v>
                </c:pt>
                <c:pt idx="2">
                  <c:v>360</c:v>
                </c:pt>
                <c:pt idx="3">
                  <c:v>300</c:v>
                </c:pt>
                <c:pt idx="4">
                  <c:v>225</c:v>
                </c:pt>
                <c:pt idx="5">
                  <c:v>200</c:v>
                </c:pt>
                <c:pt idx="6">
                  <c:v>230</c:v>
                </c:pt>
                <c:pt idx="7">
                  <c:v>280</c:v>
                </c:pt>
                <c:pt idx="8">
                  <c:v>315</c:v>
                </c:pt>
                <c:pt idx="9">
                  <c:v>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10-4B41-8533-78C2FC97A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103952"/>
        <c:axId val="299103560"/>
      </c:scatterChart>
      <c:valAx>
        <c:axId val="299103952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3560"/>
        <c:crosses val="autoZero"/>
        <c:crossBetween val="midCat"/>
      </c:valAx>
      <c:valAx>
        <c:axId val="29910356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0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83344</xdr:colOff>
      <xdr:row>0</xdr:row>
      <xdr:rowOff>128589</xdr:rowOff>
    </xdr:from>
    <xdr:to>
      <xdr:col>16</xdr:col>
      <xdr:colOff>404813</xdr:colOff>
      <xdr:row>15</xdr:row>
      <xdr:rowOff>2383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zoomScale="160" zoomScaleNormal="160" workbookViewId="0">
      <selection activeCell="I9" sqref="I9"/>
    </sheetView>
  </sheetViews>
  <sheetFormatPr defaultRowHeight="15"/>
  <cols>
    <col min="1" max="1" width="4" customWidth="1"/>
    <col min="2" max="2" width="11.85546875" customWidth="1"/>
    <col min="3" max="5" width="8.5703125" customWidth="1"/>
    <col min="8" max="8" width="11.7109375" bestFit="1" customWidth="1"/>
    <col min="9" max="9" width="8.42578125" bestFit="1" customWidth="1"/>
  </cols>
  <sheetData>
    <row r="1" spans="1:9" ht="15.75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1" t="s">
        <v>9</v>
      </c>
      <c r="G1" s="1"/>
    </row>
    <row r="2" spans="1:9">
      <c r="A2" s="2">
        <v>1</v>
      </c>
      <c r="B2" s="2">
        <v>9</v>
      </c>
      <c r="C2" s="2">
        <v>420</v>
      </c>
      <c r="D2" s="2">
        <f>B2-I$2</f>
        <v>-4</v>
      </c>
      <c r="E2" s="2">
        <f>C2-I$3</f>
        <v>111</v>
      </c>
      <c r="F2">
        <f>D2*E2</f>
        <v>-444</v>
      </c>
      <c r="H2" t="s">
        <v>5</v>
      </c>
      <c r="I2">
        <f>AVERAGE(B:B)</f>
        <v>13</v>
      </c>
    </row>
    <row r="3" spans="1:9">
      <c r="A3" s="2">
        <v>2</v>
      </c>
      <c r="B3" s="2">
        <v>11</v>
      </c>
      <c r="C3" s="2">
        <v>350</v>
      </c>
      <c r="D3" s="2">
        <f t="shared" ref="D3:D11" si="0">B3-I$2</f>
        <v>-2</v>
      </c>
      <c r="E3" s="2">
        <f t="shared" ref="E3:E11" si="1">C3-I$3</f>
        <v>41</v>
      </c>
      <c r="F3">
        <f t="shared" ref="F3:F11" si="2">D3*E3</f>
        <v>-82</v>
      </c>
      <c r="H3" t="s">
        <v>6</v>
      </c>
      <c r="I3">
        <f>AVERAGE(C:C)</f>
        <v>309</v>
      </c>
    </row>
    <row r="4" spans="1:9">
      <c r="A4" s="2">
        <v>3</v>
      </c>
      <c r="B4" s="2">
        <v>12</v>
      </c>
      <c r="C4" s="2">
        <v>360</v>
      </c>
      <c r="D4" s="2">
        <f t="shared" si="0"/>
        <v>-1</v>
      </c>
      <c r="E4" s="2">
        <f t="shared" si="1"/>
        <v>51</v>
      </c>
      <c r="F4">
        <f t="shared" si="2"/>
        <v>-51</v>
      </c>
      <c r="H4" t="s">
        <v>10</v>
      </c>
      <c r="I4">
        <f>COUNT(B:B)</f>
        <v>10</v>
      </c>
    </row>
    <row r="5" spans="1:9">
      <c r="A5" s="2">
        <v>4</v>
      </c>
      <c r="B5" s="2">
        <v>13</v>
      </c>
      <c r="C5" s="2">
        <v>300</v>
      </c>
      <c r="D5" s="2">
        <f t="shared" si="0"/>
        <v>0</v>
      </c>
      <c r="E5" s="2">
        <f t="shared" si="1"/>
        <v>-9</v>
      </c>
      <c r="F5">
        <f t="shared" si="2"/>
        <v>0</v>
      </c>
      <c r="H5" t="s">
        <v>11</v>
      </c>
      <c r="I5" s="3">
        <f>_xlfn.STDEV.S(B:B)</f>
        <v>2.7888667551135851</v>
      </c>
    </row>
    <row r="6" spans="1:9">
      <c r="A6" s="2">
        <v>5</v>
      </c>
      <c r="B6" s="2">
        <v>15</v>
      </c>
      <c r="C6" s="2">
        <v>225</v>
      </c>
      <c r="D6" s="2">
        <f t="shared" si="0"/>
        <v>2</v>
      </c>
      <c r="E6" s="2">
        <f t="shared" si="1"/>
        <v>-84</v>
      </c>
      <c r="F6">
        <f t="shared" si="2"/>
        <v>-168</v>
      </c>
      <c r="H6" t="s">
        <v>12</v>
      </c>
      <c r="I6" s="3">
        <f>_xlfn.STDEV.S(C:C)</f>
        <v>76.695646696681706</v>
      </c>
    </row>
    <row r="7" spans="1:9">
      <c r="A7" s="2">
        <v>6</v>
      </c>
      <c r="B7" s="2">
        <v>18</v>
      </c>
      <c r="C7" s="2">
        <v>200</v>
      </c>
      <c r="D7" s="2">
        <f t="shared" si="0"/>
        <v>5</v>
      </c>
      <c r="E7" s="2">
        <f t="shared" si="1"/>
        <v>-109</v>
      </c>
      <c r="F7">
        <f t="shared" si="2"/>
        <v>-545</v>
      </c>
    </row>
    <row r="8" spans="1:9">
      <c r="A8" s="2">
        <v>7</v>
      </c>
      <c r="B8" s="2">
        <v>16</v>
      </c>
      <c r="C8" s="2">
        <v>230</v>
      </c>
      <c r="D8" s="2">
        <f t="shared" si="0"/>
        <v>3</v>
      </c>
      <c r="E8" s="2">
        <f t="shared" si="1"/>
        <v>-79</v>
      </c>
      <c r="F8">
        <f t="shared" si="2"/>
        <v>-237</v>
      </c>
      <c r="H8" t="s">
        <v>13</v>
      </c>
      <c r="I8">
        <f>SUM(F:F)</f>
        <v>-1865</v>
      </c>
    </row>
    <row r="9" spans="1:9">
      <c r="A9" s="2">
        <v>8</v>
      </c>
      <c r="B9" s="2">
        <v>14</v>
      </c>
      <c r="C9" s="2">
        <v>280</v>
      </c>
      <c r="D9" s="2">
        <f t="shared" si="0"/>
        <v>1</v>
      </c>
      <c r="E9" s="2">
        <f t="shared" si="1"/>
        <v>-29</v>
      </c>
      <c r="F9">
        <f t="shared" si="2"/>
        <v>-29</v>
      </c>
      <c r="H9" t="s">
        <v>14</v>
      </c>
      <c r="I9" s="3">
        <f>I8/((I4-1)*I5*I6)</f>
        <v>-0.96880829287237236</v>
      </c>
    </row>
    <row r="10" spans="1:9">
      <c r="A10" s="2">
        <v>9</v>
      </c>
      <c r="B10" s="2">
        <v>12</v>
      </c>
      <c r="C10" s="2">
        <v>315</v>
      </c>
      <c r="D10" s="2">
        <f t="shared" si="0"/>
        <v>-1</v>
      </c>
      <c r="E10" s="2">
        <f t="shared" si="1"/>
        <v>6</v>
      </c>
      <c r="F10">
        <f t="shared" si="2"/>
        <v>-6</v>
      </c>
      <c r="I10" s="3">
        <f>CORREL(B:B,C:C)</f>
        <v>-0.96880829287237247</v>
      </c>
    </row>
    <row r="11" spans="1:9">
      <c r="A11" s="2">
        <v>10</v>
      </c>
      <c r="B11" s="2">
        <v>10</v>
      </c>
      <c r="C11" s="2">
        <v>410</v>
      </c>
      <c r="D11" s="2">
        <f t="shared" si="0"/>
        <v>-3</v>
      </c>
      <c r="E11" s="2">
        <f t="shared" si="1"/>
        <v>101</v>
      </c>
      <c r="F11">
        <f t="shared" si="2"/>
        <v>-303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220" zoomScaleNormal="220" workbookViewId="0">
      <selection activeCell="F10" sqref="F10"/>
    </sheetView>
  </sheetViews>
  <sheetFormatPr defaultRowHeight="15"/>
  <cols>
    <col min="6" max="6" width="12.42578125" bestFit="1" customWidth="1"/>
  </cols>
  <sheetData>
    <row r="1" spans="1:8">
      <c r="A1" t="s">
        <v>3</v>
      </c>
      <c r="B1" t="s">
        <v>4</v>
      </c>
      <c r="C1" t="s">
        <v>15</v>
      </c>
      <c r="D1" t="s">
        <v>16</v>
      </c>
      <c r="E1" t="s">
        <v>9</v>
      </c>
      <c r="G1" t="s">
        <v>17</v>
      </c>
      <c r="H1" t="s">
        <v>18</v>
      </c>
    </row>
    <row r="2" spans="1:8">
      <c r="A2">
        <v>69</v>
      </c>
      <c r="B2">
        <v>25.4</v>
      </c>
      <c r="C2">
        <f>A2-G$2</f>
        <v>0.29999999999999716</v>
      </c>
      <c r="D2">
        <f>B2-H$2</f>
        <v>-0.98000000000000398</v>
      </c>
      <c r="E2">
        <f>C2*D2</f>
        <v>-0.29399999999999843</v>
      </c>
      <c r="F2" t="s">
        <v>19</v>
      </c>
      <c r="G2">
        <f>AVERAGE(A:A)</f>
        <v>68.7</v>
      </c>
      <c r="H2">
        <f>AVERAGE(B:B)</f>
        <v>26.380000000000003</v>
      </c>
    </row>
    <row r="3" spans="1:8">
      <c r="A3">
        <v>56</v>
      </c>
      <c r="B3">
        <v>32.5</v>
      </c>
      <c r="C3">
        <f t="shared" ref="C3:C11" si="0">A3-G$2</f>
        <v>-12.700000000000003</v>
      </c>
      <c r="D3">
        <f t="shared" ref="D3:D11" si="1">B3-H$2</f>
        <v>6.1199999999999974</v>
      </c>
      <c r="E3">
        <f t="shared" ref="E3:E11" si="2">C3*D3</f>
        <v>-77.72399999999999</v>
      </c>
      <c r="F3" t="s">
        <v>22</v>
      </c>
      <c r="G3">
        <f>_xlfn.VAR.S(A:A)</f>
        <v>732.67777777777758</v>
      </c>
    </row>
    <row r="4" spans="1:8">
      <c r="A4">
        <v>62</v>
      </c>
      <c r="B4">
        <v>28.6</v>
      </c>
      <c r="C4">
        <f t="shared" si="0"/>
        <v>-6.7000000000000028</v>
      </c>
      <c r="D4">
        <f t="shared" si="1"/>
        <v>2.2199999999999989</v>
      </c>
      <c r="E4">
        <f t="shared" si="2"/>
        <v>-14.873999999999999</v>
      </c>
    </row>
    <row r="5" spans="1:8">
      <c r="A5">
        <v>119</v>
      </c>
      <c r="B5">
        <v>11.3</v>
      </c>
      <c r="C5">
        <f t="shared" si="0"/>
        <v>50.3</v>
      </c>
      <c r="D5">
        <f t="shared" si="1"/>
        <v>-15.080000000000002</v>
      </c>
      <c r="E5">
        <f t="shared" si="2"/>
        <v>-758.524</v>
      </c>
      <c r="F5" t="s">
        <v>13</v>
      </c>
      <c r="G5">
        <f>SUM(E:E)</f>
        <v>-2320.2600000000002</v>
      </c>
    </row>
    <row r="6" spans="1:8">
      <c r="A6">
        <v>84</v>
      </c>
      <c r="B6">
        <v>21.3</v>
      </c>
      <c r="C6">
        <f t="shared" si="0"/>
        <v>15.299999999999997</v>
      </c>
      <c r="D6">
        <f t="shared" si="1"/>
        <v>-5.0800000000000018</v>
      </c>
      <c r="E6">
        <f t="shared" si="2"/>
        <v>-77.724000000000018</v>
      </c>
      <c r="F6" t="s">
        <v>20</v>
      </c>
      <c r="G6">
        <f>G5/(9*G3)</f>
        <v>-0.3518690951001654</v>
      </c>
    </row>
    <row r="7" spans="1:8">
      <c r="A7">
        <v>74</v>
      </c>
      <c r="B7">
        <v>22.1</v>
      </c>
      <c r="C7">
        <f t="shared" si="0"/>
        <v>5.2999999999999972</v>
      </c>
      <c r="D7">
        <f t="shared" si="1"/>
        <v>-4.2800000000000011</v>
      </c>
      <c r="E7">
        <f t="shared" si="2"/>
        <v>-22.683999999999994</v>
      </c>
      <c r="F7" t="s">
        <v>21</v>
      </c>
      <c r="G7">
        <f>H2-G6*G2</f>
        <v>50.553406833381366</v>
      </c>
    </row>
    <row r="8" spans="1:8">
      <c r="A8">
        <v>73</v>
      </c>
      <c r="B8">
        <v>22.3</v>
      </c>
      <c r="C8">
        <f t="shared" si="0"/>
        <v>4.2999999999999972</v>
      </c>
      <c r="D8">
        <f t="shared" si="1"/>
        <v>-4.0800000000000018</v>
      </c>
      <c r="E8">
        <f t="shared" si="2"/>
        <v>-17.543999999999997</v>
      </c>
      <c r="F8">
        <f>SLOPE(B:B,A:A)</f>
        <v>-0.35186909510016529</v>
      </c>
    </row>
    <row r="9" spans="1:8">
      <c r="A9">
        <v>90</v>
      </c>
      <c r="B9">
        <v>18.5</v>
      </c>
      <c r="C9">
        <f t="shared" si="0"/>
        <v>21.299999999999997</v>
      </c>
      <c r="D9">
        <f t="shared" si="1"/>
        <v>-7.8800000000000026</v>
      </c>
      <c r="E9">
        <f t="shared" si="2"/>
        <v>-167.84400000000002</v>
      </c>
      <c r="F9">
        <f>INTERCEPT(B:B,A:A)</f>
        <v>50.553406833381359</v>
      </c>
    </row>
    <row r="10" spans="1:8">
      <c r="A10">
        <v>38</v>
      </c>
      <c r="B10">
        <v>37.200000000000003</v>
      </c>
      <c r="C10">
        <f t="shared" si="0"/>
        <v>-30.700000000000003</v>
      </c>
      <c r="D10">
        <f t="shared" si="1"/>
        <v>10.82</v>
      </c>
      <c r="E10">
        <f t="shared" si="2"/>
        <v>-332.17400000000004</v>
      </c>
    </row>
    <row r="11" spans="1:8">
      <c r="A11">
        <v>22</v>
      </c>
      <c r="B11">
        <v>44.6</v>
      </c>
      <c r="C11">
        <f t="shared" si="0"/>
        <v>-46.7</v>
      </c>
      <c r="D11">
        <f t="shared" si="1"/>
        <v>18.22</v>
      </c>
      <c r="E11">
        <f t="shared" si="2"/>
        <v>-850.87400000000002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J10" sqref="J10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69</v>
      </c>
      <c r="B2">
        <v>25.4</v>
      </c>
    </row>
    <row r="3" spans="1:2">
      <c r="A3">
        <v>56</v>
      </c>
      <c r="B3">
        <v>32.5</v>
      </c>
    </row>
    <row r="4" spans="1:2">
      <c r="A4">
        <v>62</v>
      </c>
      <c r="B4">
        <v>28.6</v>
      </c>
    </row>
    <row r="5" spans="1:2">
      <c r="A5">
        <v>119</v>
      </c>
      <c r="B5">
        <v>11.3</v>
      </c>
    </row>
    <row r="6" spans="1:2">
      <c r="A6">
        <v>84</v>
      </c>
      <c r="B6">
        <v>21.3</v>
      </c>
    </row>
    <row r="7" spans="1:2">
      <c r="A7">
        <v>74</v>
      </c>
      <c r="B7">
        <v>22.1</v>
      </c>
    </row>
    <row r="8" spans="1:2">
      <c r="A8">
        <v>73</v>
      </c>
      <c r="B8">
        <v>22.3</v>
      </c>
    </row>
    <row r="9" spans="1:2">
      <c r="A9">
        <v>90</v>
      </c>
      <c r="B9">
        <v>18.5</v>
      </c>
    </row>
    <row r="10" spans="1:2">
      <c r="A10">
        <v>38</v>
      </c>
      <c r="B10">
        <v>37.200000000000003</v>
      </c>
    </row>
    <row r="11" spans="1:2">
      <c r="A11">
        <v>22</v>
      </c>
      <c r="B11">
        <v>44.6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12.2.2</vt:lpstr>
      <vt:lpstr>12.2.3</vt:lpstr>
      <vt:lpstr>12.2.4</vt:lpstr>
    </vt:vector>
  </TitlesOfParts>
  <Company>CUNY - 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cp:lastPrinted>2015-02-19T21:03:22Z</cp:lastPrinted>
  <dcterms:created xsi:type="dcterms:W3CDTF">2012-03-22T13:02:50Z</dcterms:created>
  <dcterms:modified xsi:type="dcterms:W3CDTF">2016-09-15T19:53:08Z</dcterms:modified>
</cp:coreProperties>
</file>