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xt Step\Desktop\mat1372fa15\exam 1\"/>
    </mc:Choice>
  </mc:AlternateContent>
  <bookViews>
    <workbookView xWindow="0" yWindow="0" windowWidth="8340" windowHeight="10530" activeTab="3"/>
  </bookViews>
  <sheets>
    <sheet name="prob 1" sheetId="1" r:id="rId1"/>
    <sheet name="prob 2" sheetId="7" r:id="rId2"/>
    <sheet name="prob 3" sheetId="2" r:id="rId3"/>
    <sheet name="prob 4" sheetId="13" r:id="rId4"/>
  </sheets>
  <definedNames>
    <definedName name="OLE_LINK1" localSheetId="0">'prob 1'!#REF!</definedName>
    <definedName name="OLE_LINK2" localSheetId="0">'prob 1'!#REF!</definedName>
  </definedNames>
  <calcPr calcId="152511"/>
</workbook>
</file>

<file path=xl/calcChain.xml><?xml version="1.0" encoding="utf-8"?>
<calcChain xmlns="http://schemas.openxmlformats.org/spreadsheetml/2006/main">
  <c r="D16" i="13" l="1"/>
  <c r="D15" i="13"/>
  <c r="C43" i="2"/>
  <c r="C4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2" i="2"/>
  <c r="A44" i="2"/>
  <c r="A43" i="2"/>
  <c r="A42" i="2"/>
  <c r="F3" i="2"/>
  <c r="F4" i="2"/>
  <c r="F5" i="2"/>
  <c r="F6" i="2"/>
  <c r="F7" i="2"/>
  <c r="F8" i="2"/>
  <c r="F9" i="2"/>
  <c r="F10" i="2"/>
  <c r="F11" i="2"/>
  <c r="F2" i="2"/>
  <c r="G2" i="2" a="1"/>
  <c r="G2" i="2" s="1"/>
  <c r="A41" i="7"/>
  <c r="B9" i="7"/>
  <c r="B11" i="7" s="1"/>
  <c r="B13" i="7" s="1"/>
  <c r="B15" i="7" s="1"/>
  <c r="B17" i="7" s="1"/>
  <c r="B19" i="7" s="1"/>
  <c r="B10" i="7"/>
  <c r="B12" i="7" s="1"/>
  <c r="B14" i="7" s="1"/>
  <c r="B16" i="7" s="1"/>
  <c r="B18" i="7" s="1"/>
  <c r="B8" i="7"/>
  <c r="A42" i="1"/>
  <c r="D14" i="1"/>
  <c r="D3" i="1"/>
  <c r="D4" i="1"/>
  <c r="D5" i="1"/>
  <c r="D6" i="1"/>
  <c r="D7" i="1"/>
  <c r="D8" i="1"/>
  <c r="D9" i="1"/>
  <c r="D10" i="1"/>
  <c r="D11" i="1"/>
  <c r="D12" i="1"/>
  <c r="D13" i="1"/>
  <c r="D2" i="1"/>
  <c r="G4" i="2" l="1"/>
  <c r="G6" i="2"/>
  <c r="G9" i="2"/>
  <c r="G5" i="2"/>
  <c r="G8" i="2"/>
  <c r="G11" i="2"/>
  <c r="G7" i="2"/>
  <c r="G3" i="2"/>
  <c r="G10" i="2"/>
  <c r="D14" i="13"/>
  <c r="D13" i="13"/>
  <c r="D12" i="13"/>
  <c r="D3" i="13"/>
  <c r="D4" i="13"/>
  <c r="D5" i="13"/>
  <c r="D6" i="13"/>
  <c r="D7" i="13"/>
  <c r="D8" i="13"/>
  <c r="D9" i="13"/>
  <c r="D10" i="13"/>
  <c r="D11" i="13"/>
  <c r="D2" i="13"/>
  <c r="C12" i="13"/>
  <c r="C13" i="13"/>
  <c r="B13" i="13"/>
  <c r="B12" i="13"/>
</calcChain>
</file>

<file path=xl/sharedStrings.xml><?xml version="1.0" encoding="utf-8"?>
<sst xmlns="http://schemas.openxmlformats.org/spreadsheetml/2006/main" count="68" uniqueCount="60">
  <si>
    <r>
      <t xml:space="preserve">(a) </t>
    </r>
    <r>
      <rPr>
        <sz val="10"/>
        <color theme="1"/>
        <rFont val="Glypha"/>
      </rPr>
      <t>Construct a frequency table for these data.</t>
    </r>
  </si>
  <si>
    <r>
      <t xml:space="preserve">(c) </t>
    </r>
    <r>
      <rPr>
        <sz val="10"/>
        <color theme="1"/>
        <rFont val="Glypha"/>
      </rPr>
      <t>Plot the frequencies of the data as a frequency polygon (line graph in excel).</t>
    </r>
  </si>
  <si>
    <r>
      <rPr>
        <b/>
        <sz val="10"/>
        <color theme="1"/>
        <rFont val="Glypha-Bold"/>
      </rPr>
      <t>(d)</t>
    </r>
    <r>
      <rPr>
        <sz val="10"/>
        <color theme="1"/>
        <rFont val="Glypha-Bold"/>
      </rPr>
      <t xml:space="preserve"> calculate the mean and median and comment on the symmetry or skewness</t>
    </r>
  </si>
  <si>
    <r>
      <rPr>
        <b/>
        <sz val="11"/>
        <color theme="1"/>
        <rFont val="Calibri"/>
        <family val="2"/>
        <scheme val="minor"/>
      </rPr>
      <t xml:space="preserve">(b) </t>
    </r>
    <r>
      <rPr>
        <sz val="11"/>
        <color theme="1"/>
        <rFont val="Calibri"/>
        <family val="2"/>
        <scheme val="minor"/>
      </rPr>
      <t>Use this plot to determine the 5-year interval of ages that contains the largest number of data points.</t>
    </r>
  </si>
  <si>
    <r>
      <rPr>
        <b/>
        <sz val="10"/>
        <color theme="1"/>
        <rFont val="Glypha-Bold"/>
      </rPr>
      <t>(c)</t>
    </r>
    <r>
      <rPr>
        <sz val="10"/>
        <color theme="1"/>
        <rFont val="Glypha-Bold"/>
      </rPr>
      <t xml:space="preserve"> calculate the mean and median and comment on the symmetry or skewness</t>
    </r>
  </si>
  <si>
    <r>
      <t>(d)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Glypha"/>
      </rPr>
      <t xml:space="preserve">Find the mode given by Excel? From the histogram,find a more useful mode, which is the peak(s) of the histogram. </t>
    </r>
  </si>
  <si>
    <t>(e)  Find the deviations squared from the mean and use them to find the variance and the standard deviation.</t>
  </si>
  <si>
    <r>
      <t xml:space="preserve">(b) </t>
    </r>
    <r>
      <rPr>
        <sz val="10"/>
        <color theme="1"/>
        <rFont val="Glypha"/>
      </rPr>
      <t>Use a line graph (column graph in excel) to plot the frequencies of the data.</t>
    </r>
  </si>
  <si>
    <r>
      <rPr>
        <b/>
        <sz val="10"/>
        <color rgb="FF000000"/>
        <rFont val="Glypha"/>
      </rPr>
      <t>(a)</t>
    </r>
    <r>
      <rPr>
        <sz val="10"/>
        <color rgb="FF000000"/>
        <rFont val="Glypha"/>
      </rPr>
      <t xml:space="preserve"> Draw a stem-and-leaf plot by hand (in Excel) for this data set. </t>
    </r>
  </si>
  <si>
    <t>The data are the ages, to the nearest year, of 40 patients admitted to the emergency ward of an adult hospital:</t>
  </si>
  <si>
    <t>The  data represent the sizes of 40 households in a small village in India:</t>
  </si>
  <si>
    <t>The data are the speeds of 40 cars as measured by a radar device on a city street:</t>
  </si>
  <si>
    <t xml:space="preserve">X=Absences </t>
  </si>
  <si>
    <t xml:space="preserve">Y=Final Grade </t>
  </si>
  <si>
    <t>1.      The table displays for each of 10 students in a statistics course the number of days he or she was absent (X) and his or her final grade (Y).</t>
  </si>
  <si>
    <t>b.      Find  the coefficient of correlation using the definition and interpret.</t>
  </si>
  <si>
    <t xml:space="preserve">c.       Find  the square of the coefficient of correlation and interpret.   </t>
  </si>
  <si>
    <t>d.      Find the slope of trend line using the formula (not the built in one) and interpret.</t>
  </si>
  <si>
    <t>e.      Find y-intercept using the formula (not the built in one) and interpret. Find  and interpret y-intercept of trend line.</t>
  </si>
  <si>
    <t>a.       Draw the scatter plot; display Excel's built-in trend line, equation and R^2.</t>
  </si>
  <si>
    <r>
      <t>(b)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Glypha"/>
      </rPr>
      <t>Make a histogram with ~10 bins.</t>
    </r>
  </si>
  <si>
    <t>mean</t>
  </si>
  <si>
    <t>std dev</t>
  </si>
  <si>
    <t>(x-xb)(y-yb)</t>
  </si>
  <si>
    <t>r</t>
  </si>
  <si>
    <t>R^2</t>
  </si>
  <si>
    <t>B</t>
  </si>
  <si>
    <t>A</t>
  </si>
  <si>
    <t>raw</t>
  </si>
  <si>
    <t>sorted</t>
  </si>
  <si>
    <t>outcomes</t>
  </si>
  <si>
    <t>freqs</t>
  </si>
  <si>
    <t>median</t>
  </si>
  <si>
    <t>(average of data in rows 21 and 22, which corresponds to the 20th and 21st data values)</t>
  </si>
  <si>
    <t>Skewness is slightly to the left.</t>
  </si>
  <si>
    <t xml:space="preserve">Technically, frequency polygonshould begin and end on the x-axis. </t>
  </si>
  <si>
    <t>total freqs</t>
  </si>
  <si>
    <t>However, due to the short amount of time for the exam, we will relax that requirement.</t>
  </si>
  <si>
    <t>15-19</t>
  </si>
  <si>
    <t>average of 20th and 21st data values</t>
  </si>
  <si>
    <t>This data is highly skewed to the right (mean&gt;&gt;median)</t>
  </si>
  <si>
    <t>freq</t>
  </si>
  <si>
    <t>rt endpt</t>
  </si>
  <si>
    <t>lft endpt</t>
  </si>
  <si>
    <t>bins</t>
  </si>
  <si>
    <t>bin width =(46-17+1)/10=3</t>
  </si>
  <si>
    <r>
      <t>(a)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Glypha"/>
      </rPr>
      <t xml:space="preserve">Use Excel to sort the data, </t>
    </r>
    <r>
      <rPr>
        <strike/>
        <sz val="10"/>
        <color rgb="FF000000"/>
        <rFont val="Glypha"/>
      </rPr>
      <t>make a frequency diagram</t>
    </r>
    <r>
      <rPr>
        <sz val="10"/>
        <color rgb="FF000000"/>
        <rFont val="Glypha"/>
      </rPr>
      <t xml:space="preserve"> and find the sample mean, median and mode.</t>
    </r>
  </si>
  <si>
    <t>mode</t>
  </si>
  <si>
    <t>note that excel just gives you the first element of the mode. In actuality, there are many data values that have a frequency of 3.</t>
  </si>
  <si>
    <r>
      <t>(c)</t>
    </r>
    <r>
      <rPr>
        <sz val="7"/>
        <color rgb="FF000000"/>
        <rFont val="Times New Roman"/>
        <family val="1"/>
      </rPr>
      <t xml:space="preserve">     </t>
    </r>
    <r>
      <rPr>
        <sz val="10"/>
        <color rgb="FF000000"/>
        <rFont val="Glypha"/>
      </rPr>
      <t xml:space="preserve">Use the frequency and/or histogram to explain the discrepancy between the mean and the median. </t>
    </r>
  </si>
  <si>
    <t>The data is moderately skewed to the right (the mean&gt; median)</t>
  </si>
  <si>
    <t>From the histogram, you can see that the data has one large peak from 26-31</t>
  </si>
  <si>
    <t>(x-xb)^2</t>
  </si>
  <si>
    <t>var</t>
  </si>
  <si>
    <t>as the input var increase, the response var decreases</t>
  </si>
  <si>
    <t>b. Since r is negative, the slope is negative, i.e.,</t>
  </si>
  <si>
    <t xml:space="preserve"> explanatory var  may be responsible for response var. </t>
  </si>
  <si>
    <t>c. The square of r gives  upper bound of 89% for how much</t>
  </si>
  <si>
    <t>e. For students who do not miss any classes, their average will be ~94.</t>
  </si>
  <si>
    <t>d. For every 5 absences, a student's grade will lower on average by 14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</si>
</sst>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0"/>
      <color theme="1"/>
      <name val="Glypha"/>
    </font>
    <font>
      <b/>
      <sz val="10"/>
      <color theme="1"/>
      <name val="Glypha-Bold"/>
    </font>
    <font>
      <sz val="10"/>
      <color rgb="FF000000"/>
      <name val="Glypha"/>
    </font>
    <font>
      <sz val="7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Glypha-Bold"/>
    </font>
    <font>
      <b/>
      <sz val="10"/>
      <color rgb="FF000000"/>
      <name val="Glypha"/>
    </font>
    <font>
      <b/>
      <sz val="11.5"/>
      <color rgb="FF000000"/>
      <name val="Times New Roman"/>
      <family val="1"/>
    </font>
    <font>
      <sz val="11.5"/>
      <color rgb="FF000000"/>
      <name val="Times New Roman"/>
      <family val="1"/>
    </font>
    <font>
      <strike/>
      <sz val="10"/>
      <color rgb="FF000000"/>
      <name val="Glyph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3" fillId="0" borderId="8" xfId="0" applyFont="1" applyBorder="1"/>
    <xf numFmtId="0" fontId="5" fillId="0" borderId="0" xfId="0" applyFon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" fontId="3" fillId="0" borderId="0" xfId="0" applyNumberFormat="1" applyFont="1"/>
    <xf numFmtId="2" fontId="9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Line graph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8575">
              <a:noFill/>
            </a:ln>
            <a:effectLst/>
          </c:spPr>
          <c:invertIfNegative val="0"/>
          <c:cat>
            <c:numRef>
              <c:f>'prob 1'!$C$2:$C$13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</c:numCache>
            </c:numRef>
          </c:cat>
          <c:val>
            <c:numRef>
              <c:f>'prob 1'!$D$2:$D$13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773260624"/>
        <c:axId val="773261744"/>
      </c:barChart>
      <c:catAx>
        <c:axId val="77326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261744"/>
        <c:crosses val="autoZero"/>
        <c:auto val="1"/>
        <c:lblAlgn val="ctr"/>
        <c:lblOffset val="100"/>
        <c:noMultiLvlLbl val="0"/>
      </c:catAx>
      <c:valAx>
        <c:axId val="77326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26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Frequency</a:t>
            </a:r>
            <a:r>
              <a:rPr lang="en-US" baseline="0"/>
              <a:t> polygon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'prob 1'!$C$2:$C$13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</c:numCache>
            </c:numRef>
          </c:cat>
          <c:val>
            <c:numRef>
              <c:f>'prob 1'!$D$2:$D$13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544368"/>
        <c:axId val="771544928"/>
      </c:lineChart>
      <c:catAx>
        <c:axId val="771544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544928"/>
        <c:crosses val="autoZero"/>
        <c:auto val="1"/>
        <c:lblAlgn val="ctr"/>
        <c:lblOffset val="100"/>
        <c:noMultiLvlLbl val="0"/>
      </c:catAx>
      <c:valAx>
        <c:axId val="77154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54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'prob 3'!$G$1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chemeClr val="accent1"/>
            </a:solidFill>
            <a:ln w="28575">
              <a:noFill/>
            </a:ln>
            <a:effectLst/>
          </c:spPr>
          <c:invertIfNegative val="0"/>
          <c:cat>
            <c:strRef>
              <c:f>'prob 3'!$F$2:$F$11</c:f>
              <c:strCache>
                <c:ptCount val="10"/>
                <c:pt idx="0">
                  <c:v>17-19</c:v>
                </c:pt>
                <c:pt idx="1">
                  <c:v>20-22</c:v>
                </c:pt>
                <c:pt idx="2">
                  <c:v>23-25</c:v>
                </c:pt>
                <c:pt idx="3">
                  <c:v>26-28</c:v>
                </c:pt>
                <c:pt idx="4">
                  <c:v>29-31</c:v>
                </c:pt>
                <c:pt idx="5">
                  <c:v>32-34</c:v>
                </c:pt>
                <c:pt idx="6">
                  <c:v>35-37</c:v>
                </c:pt>
                <c:pt idx="7">
                  <c:v>38-40</c:v>
                </c:pt>
                <c:pt idx="8">
                  <c:v>41-43</c:v>
                </c:pt>
                <c:pt idx="9">
                  <c:v>44-46</c:v>
                </c:pt>
              </c:strCache>
            </c:strRef>
          </c:cat>
          <c:val>
            <c:numRef>
              <c:f>'prob 3'!$G$2:$G$11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9</c:v>
                </c:pt>
                <c:pt idx="4">
                  <c:v>9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842988544"/>
        <c:axId val="842989104"/>
      </c:barChart>
      <c:catAx>
        <c:axId val="84298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989104"/>
        <c:crosses val="autoZero"/>
        <c:auto val="1"/>
        <c:lblAlgn val="ctr"/>
        <c:lblOffset val="100"/>
        <c:noMultiLvlLbl val="0"/>
      </c:catAx>
      <c:valAx>
        <c:axId val="84298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98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6163771133172914"/>
          <c:y val="3.55141441370901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'prob 4'!$C$1</c:f>
              <c:strCache>
                <c:ptCount val="1"/>
                <c:pt idx="0">
                  <c:v>Y=Final Grade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6027590492310361E-2"/>
                  <c:y val="-0.710945627006409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'prob 4'!$B$2:$B$11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9</c:v>
                </c:pt>
                <c:pt idx="5">
                  <c:v>6</c:v>
                </c:pt>
                <c:pt idx="6">
                  <c:v>4</c:v>
                </c:pt>
                <c:pt idx="7">
                  <c:v>8</c:v>
                </c:pt>
                <c:pt idx="8">
                  <c:v>0</c:v>
                </c:pt>
                <c:pt idx="9">
                  <c:v>1</c:v>
                </c:pt>
              </c:numCache>
            </c:numRef>
          </c:xVal>
          <c:yVal>
            <c:numRef>
              <c:f>'prob 4'!$C$2:$C$11</c:f>
              <c:numCache>
                <c:formatCode>General</c:formatCode>
                <c:ptCount val="10"/>
                <c:pt idx="0">
                  <c:v>89</c:v>
                </c:pt>
                <c:pt idx="1">
                  <c:v>79</c:v>
                </c:pt>
                <c:pt idx="2">
                  <c:v>77</c:v>
                </c:pt>
                <c:pt idx="3">
                  <c:v>86</c:v>
                </c:pt>
                <c:pt idx="4">
                  <c:v>71</c:v>
                </c:pt>
                <c:pt idx="5">
                  <c:v>69</c:v>
                </c:pt>
                <c:pt idx="6">
                  <c:v>83</c:v>
                </c:pt>
                <c:pt idx="7">
                  <c:v>71</c:v>
                </c:pt>
                <c:pt idx="8">
                  <c:v>94</c:v>
                </c:pt>
                <c:pt idx="9">
                  <c:v>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991344"/>
        <c:axId val="842991904"/>
      </c:scatterChart>
      <c:valAx>
        <c:axId val="84299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991904"/>
        <c:crosses val="autoZero"/>
        <c:crossBetween val="midCat"/>
      </c:valAx>
      <c:valAx>
        <c:axId val="842991904"/>
        <c:scaling>
          <c:orientation val="minMax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99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</xdr:colOff>
      <xdr:row>8</xdr:row>
      <xdr:rowOff>95250</xdr:rowOff>
    </xdr:from>
    <xdr:to>
      <xdr:col>12</xdr:col>
      <xdr:colOff>328612</xdr:colOff>
      <xdr:row>22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24</xdr:row>
      <xdr:rowOff>0</xdr:rowOff>
    </xdr:from>
    <xdr:to>
      <xdr:col>12</xdr:col>
      <xdr:colOff>304800</xdr:colOff>
      <xdr:row>38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119062</xdr:colOff>
      <xdr:row>11</xdr:row>
      <xdr:rowOff>114300</xdr:rowOff>
    </xdr:from>
    <xdr:to>
      <xdr:col>14</xdr:col>
      <xdr:colOff>347662</xdr:colOff>
      <xdr:row>26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</xdr:colOff>
      <xdr:row>6</xdr:row>
      <xdr:rowOff>93879</xdr:rowOff>
    </xdr:from>
    <xdr:to>
      <xdr:col>10</xdr:col>
      <xdr:colOff>159221</xdr:colOff>
      <xdr:row>19</xdr:row>
      <xdr:rowOff>124810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6" workbookViewId="0">
      <selection activeCell="O30" sqref="O30"/>
    </sheetView>
  </sheetViews>
  <sheetFormatPr defaultRowHeight="15"/>
  <cols>
    <col min="1" max="1" width="4.28515625" bestFit="1" customWidth="1"/>
    <col min="2" max="2" width="7.7109375" bestFit="1" customWidth="1"/>
  </cols>
  <sheetData>
    <row r="1" spans="1:5" ht="15.75" thickBot="1">
      <c r="A1" t="s">
        <v>28</v>
      </c>
      <c r="B1" t="s">
        <v>29</v>
      </c>
      <c r="C1" t="s">
        <v>30</v>
      </c>
      <c r="D1" t="s">
        <v>31</v>
      </c>
    </row>
    <row r="2" spans="1:5">
      <c r="A2" s="1">
        <v>5</v>
      </c>
      <c r="B2" s="1">
        <v>4</v>
      </c>
      <c r="C2" s="10">
        <v>4</v>
      </c>
      <c r="D2" s="11">
        <f>COUNTIF(B$2:B$41,C2)</f>
        <v>2</v>
      </c>
      <c r="E2" s="4" t="s">
        <v>10</v>
      </c>
    </row>
    <row r="3" spans="1:5">
      <c r="A3" s="1">
        <v>13</v>
      </c>
      <c r="B3" s="1">
        <v>4</v>
      </c>
      <c r="C3" s="12">
        <v>5</v>
      </c>
      <c r="D3" s="13">
        <f t="shared" ref="D3:D13" si="0">COUNTIF(B$2:B$41,C3)</f>
        <v>1</v>
      </c>
      <c r="E3" s="5" t="s">
        <v>0</v>
      </c>
    </row>
    <row r="4" spans="1:5">
      <c r="A4" s="1">
        <v>9</v>
      </c>
      <c r="B4" s="1">
        <v>5</v>
      </c>
      <c r="C4" s="12">
        <v>6</v>
      </c>
      <c r="D4" s="13">
        <f t="shared" si="0"/>
        <v>5</v>
      </c>
      <c r="E4" s="5" t="s">
        <v>7</v>
      </c>
    </row>
    <row r="5" spans="1:5">
      <c r="A5" s="1">
        <v>12</v>
      </c>
      <c r="B5" s="1">
        <v>6</v>
      </c>
      <c r="C5" s="12">
        <v>7</v>
      </c>
      <c r="D5" s="13">
        <f t="shared" si="0"/>
        <v>5</v>
      </c>
      <c r="E5" s="5" t="s">
        <v>1</v>
      </c>
    </row>
    <row r="6" spans="1:5">
      <c r="A6" s="1">
        <v>7</v>
      </c>
      <c r="B6" s="1">
        <v>6</v>
      </c>
      <c r="C6" s="12">
        <v>8</v>
      </c>
      <c r="D6" s="13">
        <f t="shared" si="0"/>
        <v>6</v>
      </c>
      <c r="E6" s="6" t="s">
        <v>2</v>
      </c>
    </row>
    <row r="7" spans="1:5">
      <c r="A7" s="1">
        <v>4</v>
      </c>
      <c r="B7" s="1">
        <v>6</v>
      </c>
      <c r="C7" s="12">
        <v>9</v>
      </c>
      <c r="D7" s="13">
        <f t="shared" si="0"/>
        <v>4</v>
      </c>
      <c r="E7" s="5" t="s">
        <v>34</v>
      </c>
    </row>
    <row r="8" spans="1:5">
      <c r="A8" s="1">
        <v>8</v>
      </c>
      <c r="B8" s="1">
        <v>6</v>
      </c>
      <c r="C8" s="12">
        <v>10</v>
      </c>
      <c r="D8" s="13">
        <f t="shared" si="0"/>
        <v>7</v>
      </c>
    </row>
    <row r="9" spans="1:5">
      <c r="A9" s="1">
        <v>6</v>
      </c>
      <c r="B9" s="1">
        <v>6</v>
      </c>
      <c r="C9" s="12">
        <v>11</v>
      </c>
      <c r="D9" s="13">
        <f t="shared" si="0"/>
        <v>3</v>
      </c>
    </row>
    <row r="10" spans="1:5">
      <c r="A10" s="1">
        <v>6</v>
      </c>
      <c r="B10" s="1">
        <v>7</v>
      </c>
      <c r="C10" s="12">
        <v>12</v>
      </c>
      <c r="D10" s="13">
        <f t="shared" si="0"/>
        <v>4</v>
      </c>
    </row>
    <row r="11" spans="1:5">
      <c r="A11" s="1">
        <v>10</v>
      </c>
      <c r="B11" s="1">
        <v>7</v>
      </c>
      <c r="C11" s="12">
        <v>13</v>
      </c>
      <c r="D11" s="13">
        <f t="shared" si="0"/>
        <v>1</v>
      </c>
    </row>
    <row r="12" spans="1:5">
      <c r="A12" s="1">
        <v>7</v>
      </c>
      <c r="B12" s="1">
        <v>7</v>
      </c>
      <c r="C12" s="12">
        <v>14</v>
      </c>
      <c r="D12" s="13">
        <f t="shared" si="0"/>
        <v>0</v>
      </c>
    </row>
    <row r="13" spans="1:5" ht="15.75" thickBot="1">
      <c r="A13" s="1">
        <v>11</v>
      </c>
      <c r="B13" s="1">
        <v>7</v>
      </c>
      <c r="C13" s="14">
        <v>15</v>
      </c>
      <c r="D13" s="15">
        <f t="shared" si="0"/>
        <v>2</v>
      </c>
    </row>
    <row r="14" spans="1:5">
      <c r="A14" s="1">
        <v>10</v>
      </c>
      <c r="B14" s="1">
        <v>7</v>
      </c>
      <c r="C14" s="1" t="s">
        <v>36</v>
      </c>
      <c r="D14" s="1">
        <f>SUM(D2:D13)</f>
        <v>40</v>
      </c>
    </row>
    <row r="15" spans="1:5">
      <c r="A15" s="1">
        <v>8</v>
      </c>
      <c r="B15" s="1">
        <v>8</v>
      </c>
      <c r="C15" s="1"/>
      <c r="D15" s="1"/>
    </row>
    <row r="16" spans="1:5">
      <c r="A16" s="1">
        <v>15</v>
      </c>
      <c r="B16" s="1">
        <v>8</v>
      </c>
      <c r="C16" s="1"/>
      <c r="D16" s="1"/>
    </row>
    <row r="17" spans="1:4">
      <c r="A17" s="1">
        <v>8</v>
      </c>
      <c r="B17" s="1">
        <v>8</v>
      </c>
      <c r="C17" s="1"/>
      <c r="D17" s="1"/>
    </row>
    <row r="18" spans="1:4">
      <c r="A18" s="1">
        <v>6</v>
      </c>
      <c r="B18" s="1">
        <v>8</v>
      </c>
      <c r="C18" s="1"/>
      <c r="D18" s="1"/>
    </row>
    <row r="19" spans="1:4">
      <c r="A19" s="1">
        <v>9</v>
      </c>
      <c r="B19" s="1">
        <v>8</v>
      </c>
      <c r="C19" s="1"/>
      <c r="D19" s="1"/>
    </row>
    <row r="20" spans="1:4">
      <c r="A20" s="1">
        <v>12</v>
      </c>
      <c r="B20" s="1">
        <v>8</v>
      </c>
      <c r="C20" s="1"/>
      <c r="D20" s="1"/>
    </row>
    <row r="21" spans="1:4">
      <c r="A21" s="1">
        <v>10</v>
      </c>
      <c r="B21" s="1">
        <v>9</v>
      </c>
      <c r="C21" s="1"/>
      <c r="D21" s="1"/>
    </row>
    <row r="22" spans="1:4">
      <c r="A22" s="1">
        <v>7</v>
      </c>
      <c r="B22" s="1">
        <v>9</v>
      </c>
      <c r="C22" s="1"/>
      <c r="D22" s="1"/>
    </row>
    <row r="23" spans="1:4">
      <c r="A23" s="1">
        <v>11</v>
      </c>
      <c r="B23" s="1">
        <v>9</v>
      </c>
      <c r="C23" s="1"/>
      <c r="D23" s="1"/>
    </row>
    <row r="24" spans="1:4">
      <c r="A24" s="1">
        <v>10</v>
      </c>
      <c r="B24" s="1">
        <v>9</v>
      </c>
      <c r="C24" s="1"/>
      <c r="D24" s="1"/>
    </row>
    <row r="25" spans="1:4">
      <c r="A25" s="1">
        <v>8</v>
      </c>
      <c r="B25" s="1">
        <v>10</v>
      </c>
      <c r="C25" s="1"/>
      <c r="D25" s="1"/>
    </row>
    <row r="26" spans="1:4">
      <c r="A26" s="1">
        <v>12</v>
      </c>
      <c r="B26" s="1">
        <v>10</v>
      </c>
      <c r="C26" s="1"/>
      <c r="D26" s="1"/>
    </row>
    <row r="27" spans="1:4">
      <c r="A27" s="1">
        <v>9</v>
      </c>
      <c r="B27" s="1">
        <v>10</v>
      </c>
      <c r="C27" s="1"/>
      <c r="D27" s="1"/>
    </row>
    <row r="28" spans="1:4">
      <c r="A28" s="1">
        <v>7</v>
      </c>
      <c r="B28" s="1">
        <v>10</v>
      </c>
      <c r="C28" s="1"/>
      <c r="D28" s="1"/>
    </row>
    <row r="29" spans="1:4">
      <c r="A29" s="1">
        <v>10</v>
      </c>
      <c r="B29" s="1">
        <v>10</v>
      </c>
      <c r="C29" s="1"/>
      <c r="D29" s="1"/>
    </row>
    <row r="30" spans="1:4">
      <c r="A30" s="1">
        <v>7</v>
      </c>
      <c r="B30" s="1">
        <v>10</v>
      </c>
      <c r="C30" s="1"/>
      <c r="D30" s="1"/>
    </row>
    <row r="31" spans="1:4">
      <c r="A31" s="1">
        <v>8</v>
      </c>
      <c r="B31" s="1">
        <v>10</v>
      </c>
      <c r="C31" s="1"/>
      <c r="D31" s="1"/>
    </row>
    <row r="32" spans="1:4">
      <c r="A32" s="1">
        <v>9</v>
      </c>
      <c r="B32" s="1">
        <v>11</v>
      </c>
      <c r="C32" s="1"/>
      <c r="D32" s="1"/>
    </row>
    <row r="33" spans="1:6">
      <c r="A33" s="1">
        <v>4</v>
      </c>
      <c r="B33" s="1">
        <v>11</v>
      </c>
      <c r="C33" s="1"/>
      <c r="D33" s="1"/>
    </row>
    <row r="34" spans="1:6">
      <c r="A34" s="1">
        <v>11</v>
      </c>
      <c r="B34" s="1">
        <v>11</v>
      </c>
      <c r="C34" s="1"/>
      <c r="D34" s="1"/>
    </row>
    <row r="35" spans="1:6">
      <c r="A35" s="1">
        <v>12</v>
      </c>
      <c r="B35" s="1">
        <v>12</v>
      </c>
      <c r="C35" s="1"/>
      <c r="D35" s="1"/>
    </row>
    <row r="36" spans="1:6">
      <c r="A36" s="1">
        <v>6</v>
      </c>
      <c r="B36" s="1">
        <v>12</v>
      </c>
      <c r="C36" s="1"/>
      <c r="D36" s="1"/>
    </row>
    <row r="37" spans="1:6">
      <c r="A37" s="1">
        <v>10</v>
      </c>
      <c r="B37" s="1">
        <v>12</v>
      </c>
      <c r="C37" s="1"/>
      <c r="D37" s="1"/>
    </row>
    <row r="38" spans="1:6">
      <c r="A38" s="1">
        <v>15</v>
      </c>
      <c r="B38" s="1">
        <v>12</v>
      </c>
      <c r="C38" s="1"/>
      <c r="D38" s="1"/>
    </row>
    <row r="39" spans="1:6">
      <c r="A39" s="1">
        <v>6</v>
      </c>
      <c r="B39" s="1">
        <v>13</v>
      </c>
      <c r="C39" s="1"/>
      <c r="D39" s="1"/>
    </row>
    <row r="40" spans="1:6">
      <c r="A40" s="1">
        <v>10</v>
      </c>
      <c r="B40" s="1">
        <v>15</v>
      </c>
      <c r="C40" s="1"/>
      <c r="D40" s="1"/>
      <c r="F40" t="s">
        <v>35</v>
      </c>
    </row>
    <row r="41" spans="1:6">
      <c r="A41" s="1">
        <v>8</v>
      </c>
      <c r="B41" s="1">
        <v>15</v>
      </c>
      <c r="C41" s="1"/>
      <c r="D41" s="1"/>
      <c r="F41" t="s">
        <v>37</v>
      </c>
    </row>
    <row r="42" spans="1:6">
      <c r="A42">
        <f>AVERAGE(A2:A41)</f>
        <v>8.9</v>
      </c>
      <c r="B42" t="s">
        <v>21</v>
      </c>
    </row>
    <row r="43" spans="1:6">
      <c r="A43" s="1">
        <v>9</v>
      </c>
      <c r="B43" t="s">
        <v>32</v>
      </c>
      <c r="C43" t="s">
        <v>33</v>
      </c>
    </row>
  </sheetData>
  <sortState ref="B2:B41">
    <sortCondition ref="B1"/>
  </sortState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opLeftCell="A25" workbookViewId="0">
      <selection activeCell="T25" sqref="T25"/>
    </sheetView>
  </sheetViews>
  <sheetFormatPr defaultRowHeight="15"/>
  <cols>
    <col min="3" max="16" width="2.85546875" customWidth="1"/>
  </cols>
  <sheetData>
    <row r="1" spans="1:23">
      <c r="A1" s="2">
        <v>14</v>
      </c>
      <c r="B1" s="2"/>
      <c r="C1" s="3" t="s">
        <v>9</v>
      </c>
    </row>
    <row r="2" spans="1:23">
      <c r="A2" s="2">
        <v>15</v>
      </c>
      <c r="B2" s="2"/>
      <c r="C2" s="2" t="s">
        <v>8</v>
      </c>
    </row>
    <row r="3" spans="1:23">
      <c r="A3" s="2">
        <v>16</v>
      </c>
      <c r="B3" s="2"/>
      <c r="C3" t="s">
        <v>3</v>
      </c>
      <c r="W3" t="s">
        <v>38</v>
      </c>
    </row>
    <row r="4" spans="1:23">
      <c r="A4" s="2">
        <v>16</v>
      </c>
      <c r="B4" s="2"/>
      <c r="C4" s="6" t="s">
        <v>4</v>
      </c>
    </row>
    <row r="5" spans="1:23">
      <c r="A5" s="2">
        <v>17</v>
      </c>
      <c r="B5" s="2"/>
      <c r="D5" t="s">
        <v>40</v>
      </c>
    </row>
    <row r="6" spans="1:23">
      <c r="A6" s="2">
        <v>17</v>
      </c>
      <c r="B6" s="16">
        <v>1</v>
      </c>
      <c r="C6">
        <v>4</v>
      </c>
    </row>
    <row r="7" spans="1:23">
      <c r="A7" s="2">
        <v>17</v>
      </c>
      <c r="B7" s="16">
        <v>1</v>
      </c>
      <c r="C7">
        <v>5</v>
      </c>
      <c r="D7">
        <v>6</v>
      </c>
      <c r="E7">
        <v>6</v>
      </c>
      <c r="F7">
        <v>7</v>
      </c>
      <c r="G7">
        <v>7</v>
      </c>
      <c r="H7">
        <v>7</v>
      </c>
      <c r="I7">
        <v>7</v>
      </c>
      <c r="J7">
        <v>8</v>
      </c>
      <c r="K7">
        <v>8</v>
      </c>
      <c r="L7">
        <v>9</v>
      </c>
      <c r="M7">
        <v>9</v>
      </c>
      <c r="N7">
        <v>9</v>
      </c>
      <c r="O7">
        <v>9</v>
      </c>
      <c r="P7">
        <v>9</v>
      </c>
    </row>
    <row r="8" spans="1:23">
      <c r="A8" s="2">
        <v>17</v>
      </c>
      <c r="B8" s="16">
        <f>B6+1</f>
        <v>2</v>
      </c>
      <c r="C8">
        <v>0</v>
      </c>
      <c r="D8">
        <v>0</v>
      </c>
      <c r="E8">
        <v>0</v>
      </c>
      <c r="F8">
        <v>0</v>
      </c>
      <c r="G8">
        <v>1</v>
      </c>
      <c r="H8">
        <v>2</v>
      </c>
      <c r="I8">
        <v>2</v>
      </c>
      <c r="J8">
        <v>2</v>
      </c>
      <c r="K8">
        <v>3</v>
      </c>
    </row>
    <row r="9" spans="1:23">
      <c r="A9" s="2">
        <v>18</v>
      </c>
      <c r="B9" s="16">
        <f t="shared" ref="B9:B19" si="0">B7+1</f>
        <v>2</v>
      </c>
      <c r="C9">
        <v>5</v>
      </c>
      <c r="D9">
        <v>7</v>
      </c>
      <c r="E9">
        <v>7</v>
      </c>
      <c r="F9">
        <v>9</v>
      </c>
    </row>
    <row r="10" spans="1:23">
      <c r="A10" s="2">
        <v>18</v>
      </c>
      <c r="B10" s="16">
        <f t="shared" si="0"/>
        <v>3</v>
      </c>
      <c r="C10">
        <v>0</v>
      </c>
      <c r="D10">
        <v>1</v>
      </c>
      <c r="E10">
        <v>1</v>
      </c>
      <c r="F10">
        <v>2</v>
      </c>
      <c r="G10">
        <v>3</v>
      </c>
    </row>
    <row r="11" spans="1:23">
      <c r="A11" s="2">
        <v>19</v>
      </c>
      <c r="B11" s="16">
        <f t="shared" si="0"/>
        <v>3</v>
      </c>
    </row>
    <row r="12" spans="1:23">
      <c r="A12" s="2">
        <v>19</v>
      </c>
      <c r="B12" s="16">
        <f t="shared" si="0"/>
        <v>4</v>
      </c>
      <c r="C12">
        <v>0</v>
      </c>
      <c r="D12">
        <v>4</v>
      </c>
      <c r="E12">
        <v>4</v>
      </c>
    </row>
    <row r="13" spans="1:23">
      <c r="A13" s="2">
        <v>19</v>
      </c>
      <c r="B13" s="16">
        <f t="shared" si="0"/>
        <v>4</v>
      </c>
      <c r="C13">
        <v>5</v>
      </c>
    </row>
    <row r="14" spans="1:23">
      <c r="A14" s="2">
        <v>19</v>
      </c>
      <c r="B14" s="16">
        <f t="shared" si="0"/>
        <v>5</v>
      </c>
      <c r="C14">
        <v>1</v>
      </c>
      <c r="D14">
        <v>3</v>
      </c>
    </row>
    <row r="15" spans="1:23">
      <c r="A15" s="2">
        <v>20</v>
      </c>
      <c r="B15" s="16">
        <f t="shared" si="0"/>
        <v>5</v>
      </c>
    </row>
    <row r="16" spans="1:23">
      <c r="A16" s="2">
        <v>20</v>
      </c>
      <c r="B16" s="16">
        <f t="shared" si="0"/>
        <v>6</v>
      </c>
      <c r="C16">
        <v>1</v>
      </c>
    </row>
    <row r="17" spans="1:3">
      <c r="A17" s="2">
        <v>20</v>
      </c>
      <c r="B17" s="16">
        <f t="shared" si="0"/>
        <v>6</v>
      </c>
    </row>
    <row r="18" spans="1:3">
      <c r="A18" s="2">
        <v>20</v>
      </c>
      <c r="B18" s="16">
        <f t="shared" si="0"/>
        <v>7</v>
      </c>
    </row>
    <row r="19" spans="1:3">
      <c r="A19" s="2">
        <v>21</v>
      </c>
      <c r="B19" s="16">
        <f t="shared" si="0"/>
        <v>7</v>
      </c>
      <c r="C19">
        <v>9</v>
      </c>
    </row>
    <row r="20" spans="1:3">
      <c r="A20" s="2">
        <v>22</v>
      </c>
      <c r="B20" s="2"/>
    </row>
    <row r="21" spans="1:3">
      <c r="A21" s="2">
        <v>22</v>
      </c>
      <c r="B21" s="2"/>
    </row>
    <row r="22" spans="1:3">
      <c r="A22" s="2">
        <v>22</v>
      </c>
      <c r="B22" s="2"/>
    </row>
    <row r="23" spans="1:3">
      <c r="A23" s="2">
        <v>23</v>
      </c>
      <c r="B23" s="2"/>
    </row>
    <row r="24" spans="1:3">
      <c r="A24" s="2">
        <v>25</v>
      </c>
      <c r="B24" s="2"/>
    </row>
    <row r="25" spans="1:3">
      <c r="A25" s="2">
        <v>27</v>
      </c>
      <c r="B25" s="2"/>
    </row>
    <row r="26" spans="1:3">
      <c r="A26" s="2">
        <v>27</v>
      </c>
      <c r="B26" s="2"/>
    </row>
    <row r="27" spans="1:3">
      <c r="A27" s="2">
        <v>29</v>
      </c>
      <c r="B27" s="2"/>
    </row>
    <row r="28" spans="1:3">
      <c r="A28" s="2">
        <v>30</v>
      </c>
      <c r="B28" s="2"/>
    </row>
    <row r="29" spans="1:3">
      <c r="A29" s="2">
        <v>31</v>
      </c>
      <c r="B29" s="2"/>
    </row>
    <row r="30" spans="1:3">
      <c r="A30" s="2">
        <v>31</v>
      </c>
      <c r="B30" s="2"/>
    </row>
    <row r="31" spans="1:3">
      <c r="A31" s="2">
        <v>32</v>
      </c>
      <c r="B31" s="2"/>
    </row>
    <row r="32" spans="1:3">
      <c r="A32" s="2">
        <v>33</v>
      </c>
      <c r="B32" s="2"/>
    </row>
    <row r="33" spans="1:3">
      <c r="A33" s="2">
        <v>40</v>
      </c>
      <c r="B33" s="2"/>
    </row>
    <row r="34" spans="1:3">
      <c r="A34" s="2">
        <v>44</v>
      </c>
      <c r="B34" s="2"/>
    </row>
    <row r="35" spans="1:3">
      <c r="A35" s="2">
        <v>44</v>
      </c>
      <c r="B35" s="2"/>
    </row>
    <row r="36" spans="1:3">
      <c r="A36" s="2">
        <v>45</v>
      </c>
      <c r="B36" s="2"/>
    </row>
    <row r="37" spans="1:3">
      <c r="A37" s="2">
        <v>51</v>
      </c>
      <c r="B37" s="2"/>
    </row>
    <row r="38" spans="1:3">
      <c r="A38" s="2">
        <v>53</v>
      </c>
      <c r="B38" s="2"/>
    </row>
    <row r="39" spans="1:3">
      <c r="A39" s="2">
        <v>61</v>
      </c>
      <c r="B39" s="2"/>
    </row>
    <row r="40" spans="1:3">
      <c r="A40" s="2">
        <v>79</v>
      </c>
      <c r="B40" s="2"/>
    </row>
    <row r="41" spans="1:3">
      <c r="A41">
        <f>AVERAGE(A1:A40)</f>
        <v>27.824999999999999</v>
      </c>
      <c r="B41" t="s">
        <v>21</v>
      </c>
    </row>
    <row r="42" spans="1:3">
      <c r="A42" s="2">
        <v>22</v>
      </c>
      <c r="B42" t="s">
        <v>32</v>
      </c>
      <c r="C4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55" workbookViewId="0">
      <selection activeCell="R16" sqref="R16"/>
    </sheetView>
  </sheetViews>
  <sheetFormatPr defaultRowHeight="15"/>
  <cols>
    <col min="3" max="3" width="8.85546875" style="20" customWidth="1"/>
    <col min="6" max="6" width="5.5703125" bestFit="1" customWidth="1"/>
    <col min="7" max="7" width="4.7109375" bestFit="1" customWidth="1"/>
    <col min="8" max="8" width="4.7109375" customWidth="1"/>
  </cols>
  <sheetData>
    <row r="1" spans="1:9">
      <c r="A1" t="s">
        <v>28</v>
      </c>
      <c r="B1" t="s">
        <v>29</v>
      </c>
      <c r="C1" s="20" t="s">
        <v>52</v>
      </c>
      <c r="D1" t="s">
        <v>43</v>
      </c>
      <c r="E1" t="s">
        <v>42</v>
      </c>
      <c r="F1" t="s">
        <v>44</v>
      </c>
      <c r="G1" t="s">
        <v>41</v>
      </c>
    </row>
    <row r="2" spans="1:9">
      <c r="A2" s="2">
        <v>22</v>
      </c>
      <c r="B2" s="2">
        <v>17</v>
      </c>
      <c r="C2" s="21">
        <f>(B2-A$42)^2</f>
        <v>200.22249999999997</v>
      </c>
      <c r="D2" s="2">
        <v>17</v>
      </c>
      <c r="E2" s="2">
        <v>19</v>
      </c>
      <c r="F2" s="2" t="str">
        <f>CONCATENATE(D2,"-",E2)</f>
        <v>17-19</v>
      </c>
      <c r="G2" s="2">
        <f t="array" ref="G2:G11">FREQUENCY(B2:B41,E2:E11)</f>
        <v>2</v>
      </c>
      <c r="H2" s="2"/>
      <c r="I2" s="3" t="s">
        <v>11</v>
      </c>
    </row>
    <row r="3" spans="1:9">
      <c r="A3" s="2">
        <v>26</v>
      </c>
      <c r="B3" s="2">
        <v>19</v>
      </c>
      <c r="C3" s="21">
        <f t="shared" ref="C3:C41" si="0">(B3-A$42)^2</f>
        <v>147.62249999999997</v>
      </c>
      <c r="D3" s="2">
        <v>20</v>
      </c>
      <c r="E3" s="2">
        <v>22</v>
      </c>
      <c r="F3" s="2" t="str">
        <f t="shared" ref="F3:F11" si="1">CONCATENATE(D3,"-",E3)</f>
        <v>20-22</v>
      </c>
      <c r="G3" s="2">
        <v>3</v>
      </c>
      <c r="H3" s="2"/>
      <c r="I3" s="3" t="s">
        <v>46</v>
      </c>
    </row>
    <row r="4" spans="1:9">
      <c r="A4" s="2">
        <v>31</v>
      </c>
      <c r="B4" s="2">
        <v>21</v>
      </c>
      <c r="C4" s="21">
        <f t="shared" si="0"/>
        <v>103.02249999999997</v>
      </c>
      <c r="D4" s="2">
        <v>23</v>
      </c>
      <c r="E4" s="2">
        <v>25</v>
      </c>
      <c r="F4" s="2" t="str">
        <f t="shared" si="1"/>
        <v>23-25</v>
      </c>
      <c r="G4" s="2">
        <v>2</v>
      </c>
      <c r="H4" s="2"/>
      <c r="I4" s="3" t="s">
        <v>20</v>
      </c>
    </row>
    <row r="5" spans="1:9">
      <c r="A5" s="2">
        <v>38</v>
      </c>
      <c r="B5" s="2">
        <v>22</v>
      </c>
      <c r="C5" s="21">
        <f t="shared" si="0"/>
        <v>83.722499999999968</v>
      </c>
      <c r="D5" s="2">
        <v>26</v>
      </c>
      <c r="E5" s="2">
        <v>28</v>
      </c>
      <c r="F5" s="2" t="str">
        <f t="shared" si="1"/>
        <v>26-28</v>
      </c>
      <c r="G5" s="2">
        <v>9</v>
      </c>
      <c r="H5" s="2"/>
      <c r="I5" s="3" t="s">
        <v>49</v>
      </c>
    </row>
    <row r="6" spans="1:9">
      <c r="A6" s="2">
        <v>27</v>
      </c>
      <c r="B6" s="2">
        <v>22</v>
      </c>
      <c r="C6" s="21">
        <f t="shared" si="0"/>
        <v>83.722499999999968</v>
      </c>
      <c r="D6" s="2">
        <v>29</v>
      </c>
      <c r="E6" s="2">
        <v>31</v>
      </c>
      <c r="F6" s="2" t="str">
        <f t="shared" si="1"/>
        <v>29-31</v>
      </c>
      <c r="G6" s="2">
        <v>9</v>
      </c>
      <c r="H6" s="2"/>
      <c r="I6" s="17" t="s">
        <v>50</v>
      </c>
    </row>
    <row r="7" spans="1:9">
      <c r="A7" s="2">
        <v>29</v>
      </c>
      <c r="B7" s="2">
        <v>25</v>
      </c>
      <c r="C7" s="21">
        <f t="shared" si="0"/>
        <v>37.822499999999984</v>
      </c>
      <c r="D7" s="2">
        <v>32</v>
      </c>
      <c r="E7" s="2">
        <v>34</v>
      </c>
      <c r="F7" s="2" t="str">
        <f t="shared" si="1"/>
        <v>32-34</v>
      </c>
      <c r="G7" s="2">
        <v>3</v>
      </c>
      <c r="H7" s="2"/>
      <c r="I7" s="3" t="s">
        <v>5</v>
      </c>
    </row>
    <row r="8" spans="1:9">
      <c r="A8" s="2">
        <v>33</v>
      </c>
      <c r="B8" s="2">
        <v>25</v>
      </c>
      <c r="C8" s="21">
        <f t="shared" si="0"/>
        <v>37.822499999999984</v>
      </c>
      <c r="D8" s="2">
        <v>35</v>
      </c>
      <c r="E8" s="2">
        <v>37</v>
      </c>
      <c r="F8" s="2" t="str">
        <f t="shared" si="1"/>
        <v>35-37</v>
      </c>
      <c r="G8" s="2">
        <v>3</v>
      </c>
      <c r="H8" s="2"/>
      <c r="I8" s="3" t="s">
        <v>51</v>
      </c>
    </row>
    <row r="9" spans="1:9">
      <c r="A9" s="2">
        <v>40</v>
      </c>
      <c r="B9" s="2">
        <v>26</v>
      </c>
      <c r="C9" s="21">
        <f t="shared" si="0"/>
        <v>26.522499999999987</v>
      </c>
      <c r="D9" s="2">
        <v>38</v>
      </c>
      <c r="E9" s="2">
        <v>40</v>
      </c>
      <c r="F9" s="2" t="str">
        <f t="shared" si="1"/>
        <v>38-40</v>
      </c>
      <c r="G9" s="2">
        <v>4</v>
      </c>
      <c r="H9" s="2"/>
      <c r="I9" s="3" t="s">
        <v>6</v>
      </c>
    </row>
    <row r="10" spans="1:9">
      <c r="A10" s="2">
        <v>36</v>
      </c>
      <c r="B10" s="2">
        <v>26</v>
      </c>
      <c r="C10" s="21">
        <f t="shared" si="0"/>
        <v>26.522499999999987</v>
      </c>
      <c r="D10" s="2">
        <v>41</v>
      </c>
      <c r="E10" s="2">
        <v>43</v>
      </c>
      <c r="F10" s="2" t="str">
        <f t="shared" si="1"/>
        <v>41-43</v>
      </c>
      <c r="G10" s="2">
        <v>2</v>
      </c>
      <c r="H10" s="2"/>
    </row>
    <row r="11" spans="1:9">
      <c r="A11" s="2">
        <v>27</v>
      </c>
      <c r="B11" s="2">
        <v>26</v>
      </c>
      <c r="C11" s="21">
        <f t="shared" si="0"/>
        <v>26.522499999999987</v>
      </c>
      <c r="D11" s="2">
        <v>44</v>
      </c>
      <c r="E11" s="2">
        <v>46</v>
      </c>
      <c r="F11" s="2" t="str">
        <f t="shared" si="1"/>
        <v>44-46</v>
      </c>
      <c r="G11" s="2">
        <v>3</v>
      </c>
      <c r="H11" s="2"/>
      <c r="I11" s="3" t="s">
        <v>45</v>
      </c>
    </row>
    <row r="12" spans="1:9">
      <c r="A12" s="2">
        <v>25</v>
      </c>
      <c r="B12" s="2">
        <v>26</v>
      </c>
      <c r="C12" s="21">
        <f t="shared" si="0"/>
        <v>26.522499999999987</v>
      </c>
      <c r="D12" s="2"/>
      <c r="E12" s="2"/>
      <c r="F12" s="2"/>
      <c r="G12" s="2"/>
      <c r="H12" s="2"/>
    </row>
    <row r="13" spans="1:9">
      <c r="A13" s="2">
        <v>42</v>
      </c>
      <c r="B13" s="2">
        <v>27</v>
      </c>
      <c r="C13" s="21">
        <f t="shared" si="0"/>
        <v>17.222499999999989</v>
      </c>
      <c r="D13" s="2"/>
      <c r="E13" s="2"/>
      <c r="F13" s="2"/>
      <c r="G13" s="2"/>
      <c r="H13" s="2"/>
    </row>
    <row r="14" spans="1:9">
      <c r="A14" s="2">
        <v>28</v>
      </c>
      <c r="B14" s="2">
        <v>27</v>
      </c>
      <c r="C14" s="21">
        <f t="shared" si="0"/>
        <v>17.222499999999989</v>
      </c>
      <c r="D14" s="2"/>
      <c r="E14" s="2"/>
      <c r="F14" s="2"/>
      <c r="G14" s="2"/>
      <c r="H14" s="2"/>
    </row>
    <row r="15" spans="1:9">
      <c r="A15" s="2">
        <v>19</v>
      </c>
      <c r="B15" s="2">
        <v>28</v>
      </c>
      <c r="C15" s="21">
        <f t="shared" si="0"/>
        <v>9.9224999999999905</v>
      </c>
      <c r="D15" s="2"/>
      <c r="E15" s="2"/>
      <c r="F15" s="2"/>
      <c r="G15" s="2"/>
      <c r="H15" s="2"/>
    </row>
    <row r="16" spans="1:9">
      <c r="A16" s="2">
        <v>28</v>
      </c>
      <c r="B16" s="2">
        <v>28</v>
      </c>
      <c r="C16" s="21">
        <f t="shared" si="0"/>
        <v>9.9224999999999905</v>
      </c>
      <c r="D16" s="2"/>
      <c r="E16" s="2"/>
      <c r="F16" s="2"/>
      <c r="G16" s="2"/>
      <c r="H16" s="2"/>
    </row>
    <row r="17" spans="1:8">
      <c r="A17" s="2">
        <v>26</v>
      </c>
      <c r="B17" s="2">
        <v>28</v>
      </c>
      <c r="C17" s="21">
        <f t="shared" si="0"/>
        <v>9.9224999999999905</v>
      </c>
      <c r="D17" s="2"/>
      <c r="E17" s="2"/>
      <c r="F17" s="2"/>
      <c r="G17" s="2"/>
      <c r="H17" s="2"/>
    </row>
    <row r="18" spans="1:8">
      <c r="A18" s="2">
        <v>33</v>
      </c>
      <c r="B18" s="2">
        <v>29</v>
      </c>
      <c r="C18" s="21">
        <f t="shared" si="0"/>
        <v>4.6224999999999943</v>
      </c>
      <c r="D18" s="2"/>
      <c r="E18" s="2"/>
      <c r="F18" s="2"/>
      <c r="G18" s="2"/>
      <c r="H18" s="2"/>
    </row>
    <row r="19" spans="1:8">
      <c r="A19" s="2">
        <v>26</v>
      </c>
      <c r="B19" s="2">
        <v>29</v>
      </c>
      <c r="C19" s="21">
        <f t="shared" si="0"/>
        <v>4.6224999999999943</v>
      </c>
      <c r="D19" s="2"/>
      <c r="E19" s="2"/>
      <c r="F19" s="2"/>
      <c r="G19" s="2"/>
      <c r="H19" s="2"/>
    </row>
    <row r="20" spans="1:8">
      <c r="A20" s="2">
        <v>37</v>
      </c>
      <c r="B20" s="2">
        <v>29</v>
      </c>
      <c r="C20" s="21">
        <f t="shared" si="0"/>
        <v>4.6224999999999943</v>
      </c>
      <c r="D20" s="2"/>
      <c r="E20" s="2"/>
      <c r="F20" s="2"/>
      <c r="G20" s="2"/>
      <c r="H20" s="2"/>
    </row>
    <row r="21" spans="1:8">
      <c r="A21" s="2">
        <v>22</v>
      </c>
      <c r="B21" s="2">
        <v>29</v>
      </c>
      <c r="C21" s="21">
        <f t="shared" si="0"/>
        <v>4.6224999999999943</v>
      </c>
      <c r="D21" s="2"/>
      <c r="E21" s="2"/>
      <c r="F21" s="2"/>
      <c r="G21" s="2"/>
      <c r="H21" s="2"/>
    </row>
    <row r="22" spans="1:8">
      <c r="A22" s="2">
        <v>31</v>
      </c>
      <c r="B22" s="2">
        <v>30</v>
      </c>
      <c r="C22" s="21">
        <f t="shared" si="0"/>
        <v>1.3224999999999967</v>
      </c>
      <c r="D22" s="2"/>
      <c r="E22" s="2"/>
      <c r="F22" s="2"/>
      <c r="G22" s="2"/>
      <c r="H22" s="2"/>
    </row>
    <row r="23" spans="1:8">
      <c r="A23" s="2">
        <v>30</v>
      </c>
      <c r="B23" s="2">
        <v>30</v>
      </c>
      <c r="C23" s="21">
        <f t="shared" si="0"/>
        <v>1.3224999999999967</v>
      </c>
      <c r="D23" s="2"/>
      <c r="E23" s="2"/>
      <c r="F23" s="2"/>
      <c r="G23" s="2"/>
      <c r="H23" s="2"/>
    </row>
    <row r="24" spans="1:8">
      <c r="A24" s="2">
        <v>44</v>
      </c>
      <c r="B24" s="2">
        <v>31</v>
      </c>
      <c r="C24" s="21">
        <f t="shared" si="0"/>
        <v>2.2499999999999572E-2</v>
      </c>
      <c r="D24" s="2"/>
      <c r="E24" s="2"/>
      <c r="F24" s="2"/>
      <c r="G24" s="2"/>
      <c r="H24" s="2"/>
    </row>
    <row r="25" spans="1:8">
      <c r="A25" s="2">
        <v>29</v>
      </c>
      <c r="B25" s="2">
        <v>31</v>
      </c>
      <c r="C25" s="21">
        <f t="shared" si="0"/>
        <v>2.2499999999999572E-2</v>
      </c>
      <c r="D25" s="2"/>
      <c r="E25" s="2"/>
      <c r="F25" s="2"/>
      <c r="G25" s="2"/>
      <c r="H25" s="2"/>
    </row>
    <row r="26" spans="1:8">
      <c r="A26" s="2">
        <v>25</v>
      </c>
      <c r="B26" s="2">
        <v>31</v>
      </c>
      <c r="C26" s="21">
        <f t="shared" si="0"/>
        <v>2.2499999999999572E-2</v>
      </c>
      <c r="D26" s="2"/>
      <c r="E26" s="2"/>
      <c r="F26" s="2"/>
      <c r="G26" s="2"/>
      <c r="H26" s="2"/>
    </row>
    <row r="27" spans="1:8">
      <c r="A27" s="2">
        <v>17</v>
      </c>
      <c r="B27" s="2">
        <v>33</v>
      </c>
      <c r="C27" s="21">
        <f t="shared" si="0"/>
        <v>3.4225000000000052</v>
      </c>
      <c r="D27" s="2"/>
      <c r="E27" s="2"/>
      <c r="F27" s="2"/>
      <c r="G27" s="2"/>
      <c r="H27" s="2"/>
    </row>
    <row r="28" spans="1:8">
      <c r="A28" s="2">
        <v>46</v>
      </c>
      <c r="B28" s="2">
        <v>33</v>
      </c>
      <c r="C28" s="21">
        <f t="shared" si="0"/>
        <v>3.4225000000000052</v>
      </c>
      <c r="D28" s="2"/>
      <c r="E28" s="2"/>
      <c r="F28" s="2"/>
      <c r="G28" s="2"/>
      <c r="H28" s="2"/>
    </row>
    <row r="29" spans="1:8">
      <c r="A29" s="2">
        <v>28</v>
      </c>
      <c r="B29" s="2">
        <v>33</v>
      </c>
      <c r="C29" s="21">
        <f t="shared" si="0"/>
        <v>3.4225000000000052</v>
      </c>
      <c r="D29" s="2"/>
      <c r="E29" s="2"/>
      <c r="F29" s="2"/>
      <c r="G29" s="2"/>
      <c r="H29" s="2"/>
    </row>
    <row r="30" spans="1:8">
      <c r="A30" s="2">
        <v>31</v>
      </c>
      <c r="B30" s="2">
        <v>36</v>
      </c>
      <c r="C30" s="21">
        <f t="shared" si="0"/>
        <v>23.522500000000015</v>
      </c>
      <c r="D30" s="2"/>
      <c r="E30" s="2"/>
      <c r="F30" s="2"/>
      <c r="G30" s="2"/>
      <c r="H30" s="2"/>
    </row>
    <row r="31" spans="1:8">
      <c r="A31" s="2">
        <v>29</v>
      </c>
      <c r="B31" s="2">
        <v>36</v>
      </c>
      <c r="C31" s="21">
        <f t="shared" si="0"/>
        <v>23.522500000000015</v>
      </c>
      <c r="D31" s="2"/>
      <c r="E31" s="2"/>
      <c r="F31" s="2"/>
      <c r="G31" s="2"/>
      <c r="H31" s="2"/>
    </row>
    <row r="32" spans="1:8">
      <c r="A32" s="2">
        <v>40</v>
      </c>
      <c r="B32" s="2">
        <v>37</v>
      </c>
      <c r="C32" s="21">
        <f t="shared" si="0"/>
        <v>34.222500000000018</v>
      </c>
      <c r="D32" s="2"/>
      <c r="E32" s="2"/>
      <c r="F32" s="2"/>
      <c r="G32" s="2"/>
      <c r="H32" s="2"/>
    </row>
    <row r="33" spans="1:8">
      <c r="A33" s="2">
        <v>38</v>
      </c>
      <c r="B33" s="2">
        <v>38</v>
      </c>
      <c r="C33" s="21">
        <f t="shared" si="0"/>
        <v>46.922500000000021</v>
      </c>
      <c r="D33" s="2"/>
      <c r="E33" s="2"/>
      <c r="F33" s="2"/>
      <c r="G33" s="2"/>
      <c r="H33" s="2"/>
    </row>
    <row r="34" spans="1:8">
      <c r="A34" s="2">
        <v>26</v>
      </c>
      <c r="B34" s="2">
        <v>38</v>
      </c>
      <c r="C34" s="21">
        <f t="shared" si="0"/>
        <v>46.922500000000021</v>
      </c>
      <c r="D34" s="2"/>
      <c r="E34" s="2"/>
      <c r="F34" s="2"/>
      <c r="G34" s="2"/>
      <c r="H34" s="2"/>
    </row>
    <row r="35" spans="1:8">
      <c r="A35" s="2">
        <v>43</v>
      </c>
      <c r="B35" s="2">
        <v>40</v>
      </c>
      <c r="C35" s="21">
        <f t="shared" si="0"/>
        <v>78.322500000000019</v>
      </c>
      <c r="D35" s="2"/>
      <c r="E35" s="2"/>
      <c r="F35" s="2"/>
      <c r="G35" s="2"/>
      <c r="H35" s="2"/>
    </row>
    <row r="36" spans="1:8">
      <c r="A36" s="2">
        <v>45</v>
      </c>
      <c r="B36" s="2">
        <v>40</v>
      </c>
      <c r="C36" s="21">
        <f t="shared" si="0"/>
        <v>78.322500000000019</v>
      </c>
      <c r="D36" s="2"/>
      <c r="E36" s="2"/>
      <c r="F36" s="2"/>
      <c r="G36" s="2"/>
      <c r="H36" s="2"/>
    </row>
    <row r="37" spans="1:8">
      <c r="A37" s="2">
        <v>21</v>
      </c>
      <c r="B37" s="2">
        <v>42</v>
      </c>
      <c r="C37" s="21">
        <f t="shared" si="0"/>
        <v>117.72250000000003</v>
      </c>
      <c r="D37" s="2"/>
      <c r="E37" s="2"/>
      <c r="F37" s="2"/>
      <c r="G37" s="2"/>
      <c r="H37" s="2"/>
    </row>
    <row r="38" spans="1:8">
      <c r="A38" s="2">
        <v>29</v>
      </c>
      <c r="B38" s="2">
        <v>43</v>
      </c>
      <c r="C38" s="21">
        <f t="shared" si="0"/>
        <v>140.42250000000004</v>
      </c>
      <c r="D38" s="2"/>
      <c r="E38" s="2"/>
      <c r="F38" s="2"/>
      <c r="G38" s="2"/>
      <c r="H38" s="2"/>
    </row>
    <row r="39" spans="1:8">
      <c r="A39" s="2">
        <v>36</v>
      </c>
      <c r="B39" s="2">
        <v>44</v>
      </c>
      <c r="C39" s="21">
        <f t="shared" si="0"/>
        <v>165.12250000000003</v>
      </c>
      <c r="D39" s="2"/>
      <c r="E39" s="2"/>
      <c r="F39" s="2"/>
      <c r="G39" s="2"/>
      <c r="H39" s="2"/>
    </row>
    <row r="40" spans="1:8">
      <c r="A40" s="2">
        <v>33</v>
      </c>
      <c r="B40" s="2">
        <v>45</v>
      </c>
      <c r="C40" s="21">
        <f t="shared" si="0"/>
        <v>191.82250000000005</v>
      </c>
      <c r="D40" s="2"/>
      <c r="E40" s="2"/>
      <c r="F40" s="2"/>
      <c r="G40" s="2"/>
      <c r="H40" s="2"/>
    </row>
    <row r="41" spans="1:8">
      <c r="A41" s="2">
        <v>30</v>
      </c>
      <c r="B41" s="2">
        <v>46</v>
      </c>
      <c r="C41" s="21">
        <f t="shared" si="0"/>
        <v>220.52250000000004</v>
      </c>
      <c r="D41" s="2"/>
      <c r="E41" s="2"/>
      <c r="F41" s="2"/>
      <c r="G41" s="2"/>
      <c r="H41" s="2"/>
    </row>
    <row r="42" spans="1:8">
      <c r="A42">
        <f>AVERAGE(A$2:A$41)</f>
        <v>31.15</v>
      </c>
      <c r="B42" t="s">
        <v>21</v>
      </c>
      <c r="C42" s="20">
        <f>SUM(C2:C41)/39</f>
        <v>52.900000000000013</v>
      </c>
      <c r="D42" t="s">
        <v>53</v>
      </c>
    </row>
    <row r="43" spans="1:8">
      <c r="A43">
        <f>MEDIAN(A$2:A$41)</f>
        <v>29.5</v>
      </c>
      <c r="B43" t="s">
        <v>32</v>
      </c>
      <c r="C43" s="19">
        <f>SQRT(C42)</f>
        <v>7.273238618387273</v>
      </c>
      <c r="D43" t="s">
        <v>22</v>
      </c>
    </row>
    <row r="44" spans="1:8">
      <c r="A44">
        <f>MODE(A$2:A$41)</f>
        <v>26</v>
      </c>
      <c r="B44" t="s">
        <v>47</v>
      </c>
      <c r="C44" s="20" t="s">
        <v>48</v>
      </c>
    </row>
  </sheetData>
  <sortState ref="B2:B41">
    <sortCondition ref="B1"/>
  </sortState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2" zoomScale="136" zoomScaleNormal="136" workbookViewId="0">
      <selection activeCell="A21" sqref="A21"/>
    </sheetView>
  </sheetViews>
  <sheetFormatPr defaultRowHeight="15"/>
  <cols>
    <col min="4" max="4" width="13.5703125" bestFit="1" customWidth="1"/>
  </cols>
  <sheetData>
    <row r="1" spans="1:5" ht="28.5">
      <c r="B1" s="7" t="s">
        <v>12</v>
      </c>
      <c r="C1" s="7" t="s">
        <v>13</v>
      </c>
      <c r="D1" s="7" t="s">
        <v>23</v>
      </c>
      <c r="E1" t="s">
        <v>14</v>
      </c>
    </row>
    <row r="2" spans="1:5">
      <c r="B2" s="8">
        <v>2</v>
      </c>
      <c r="C2" s="8">
        <v>89</v>
      </c>
      <c r="D2" s="8">
        <f>(B2-B$12)*(C2-C$12)</f>
        <v>-20</v>
      </c>
      <c r="E2" t="s">
        <v>19</v>
      </c>
    </row>
    <row r="3" spans="1:5">
      <c r="B3" s="8">
        <v>5</v>
      </c>
      <c r="C3" s="8">
        <v>79</v>
      </c>
      <c r="D3" s="8">
        <f t="shared" ref="D3:D11" si="0">(B3-B$12)*(C3-C$12)</f>
        <v>-1</v>
      </c>
      <c r="E3" t="s">
        <v>15</v>
      </c>
    </row>
    <row r="4" spans="1:5">
      <c r="B4" s="8">
        <v>7</v>
      </c>
      <c r="C4" s="8">
        <v>77</v>
      </c>
      <c r="D4" s="8">
        <f t="shared" si="0"/>
        <v>-10</v>
      </c>
      <c r="E4" t="s">
        <v>16</v>
      </c>
    </row>
    <row r="5" spans="1:5">
      <c r="B5" s="8">
        <v>3</v>
      </c>
      <c r="C5" s="8">
        <v>86</v>
      </c>
      <c r="D5" s="8">
        <f t="shared" si="0"/>
        <v>-7.5</v>
      </c>
      <c r="E5" t="s">
        <v>17</v>
      </c>
    </row>
    <row r="6" spans="1:5">
      <c r="B6" s="8">
        <v>9</v>
      </c>
      <c r="C6" s="8">
        <v>71</v>
      </c>
      <c r="D6" s="8">
        <f t="shared" si="0"/>
        <v>-45</v>
      </c>
      <c r="E6" t="s">
        <v>18</v>
      </c>
    </row>
    <row r="7" spans="1:5">
      <c r="B7" s="8">
        <v>6</v>
      </c>
      <c r="C7" s="8">
        <v>69</v>
      </c>
      <c r="D7" s="8">
        <f t="shared" si="0"/>
        <v>-18</v>
      </c>
    </row>
    <row r="8" spans="1:5">
      <c r="B8" s="8">
        <v>4</v>
      </c>
      <c r="C8" s="8">
        <v>83</v>
      </c>
      <c r="D8" s="8">
        <f t="shared" si="0"/>
        <v>-1</v>
      </c>
    </row>
    <row r="9" spans="1:5">
      <c r="B9" s="8">
        <v>8</v>
      </c>
      <c r="C9" s="8">
        <v>71</v>
      </c>
      <c r="D9" s="8">
        <f t="shared" si="0"/>
        <v>-35</v>
      </c>
    </row>
    <row r="10" spans="1:5">
      <c r="B10" s="8">
        <v>0</v>
      </c>
      <c r="C10" s="8">
        <v>94</v>
      </c>
      <c r="D10" s="8">
        <f t="shared" si="0"/>
        <v>-58.5</v>
      </c>
    </row>
    <row r="11" spans="1:5" ht="15.75" thickBot="1">
      <c r="B11" s="9">
        <v>1</v>
      </c>
      <c r="C11" s="9">
        <v>91</v>
      </c>
      <c r="D11" s="8">
        <f t="shared" si="0"/>
        <v>-35</v>
      </c>
    </row>
    <row r="12" spans="1:5">
      <c r="A12" t="s">
        <v>21</v>
      </c>
      <c r="B12">
        <f>AVERAGE(B2:B11)</f>
        <v>4.5</v>
      </c>
      <c r="C12">
        <f>AVERAGE(C2:C11)</f>
        <v>81</v>
      </c>
      <c r="D12" s="8">
        <f>SUM(D2:D11)</f>
        <v>-231</v>
      </c>
    </row>
    <row r="13" spans="1:5">
      <c r="A13" t="s">
        <v>22</v>
      </c>
      <c r="B13" s="18">
        <f>_xlfn.STDEV.S(B2:B11)</f>
        <v>3.0276503540974917</v>
      </c>
      <c r="C13" s="18">
        <f>_xlfn.STDEV.S(C2:C11)</f>
        <v>8.981462390204987</v>
      </c>
      <c r="D13" s="22">
        <f>D12/(B13*C13*9)</f>
        <v>-0.94387980744853894</v>
      </c>
      <c r="E13" t="s">
        <v>24</v>
      </c>
    </row>
    <row r="14" spans="1:5">
      <c r="B14" s="18"/>
      <c r="C14" s="18"/>
      <c r="D14" s="18">
        <f>D13^2</f>
        <v>0.89090909090909098</v>
      </c>
      <c r="E14" t="s">
        <v>25</v>
      </c>
    </row>
    <row r="15" spans="1:5">
      <c r="D15" s="19">
        <f>D12/(B13^2*9)</f>
        <v>-2.7999999999999994</v>
      </c>
      <c r="E15" t="s">
        <v>26</v>
      </c>
    </row>
    <row r="16" spans="1:5">
      <c r="D16">
        <f>C12-D15*B12</f>
        <v>93.6</v>
      </c>
      <c r="E16" t="s">
        <v>27</v>
      </c>
    </row>
    <row r="17" spans="1:1">
      <c r="A17" t="s">
        <v>55</v>
      </c>
    </row>
    <row r="18" spans="1:1">
      <c r="A18" t="s">
        <v>54</v>
      </c>
    </row>
    <row r="19" spans="1:1">
      <c r="A19" t="s">
        <v>57</v>
      </c>
    </row>
    <row r="20" spans="1:1">
      <c r="A20" t="s">
        <v>56</v>
      </c>
    </row>
    <row r="21" spans="1:1">
      <c r="A21" t="s">
        <v>59</v>
      </c>
    </row>
    <row r="22" spans="1:1">
      <c r="A22" t="s">
        <v>58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prob 1</vt:lpstr>
      <vt:lpstr>prob 2</vt:lpstr>
      <vt:lpstr>prob 3</vt:lpstr>
      <vt:lpstr>prob 4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Next Step</cp:lastModifiedBy>
  <dcterms:created xsi:type="dcterms:W3CDTF">2011-02-25T23:34:53Z</dcterms:created>
  <dcterms:modified xsi:type="dcterms:W3CDTF">2015-10-05T22:18:56Z</dcterms:modified>
</cp:coreProperties>
</file>