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sbran\OneDrive\Desktop\"/>
    </mc:Choice>
  </mc:AlternateContent>
  <xr:revisionPtr revIDLastSave="0" documentId="8_{B84195A2-F777-423B-B9F3-4A71B7D8FFCA}" xr6:coauthVersionLast="47" xr6:coauthVersionMax="47" xr10:uidLastSave="{00000000-0000-0000-0000-000000000000}"/>
  <bookViews>
    <workbookView xWindow="12710" yWindow="-90" windowWidth="19380" windowHeight="10260" activeTab="1" xr2:uid="{00000000-000D-0000-FFFF-FFFF00000000}"/>
  </bookViews>
  <sheets>
    <sheet name="Totals sheet" sheetId="1" r:id="rId1"/>
    <sheet name="Deliverables" sheetId="25" r:id="rId2"/>
    <sheet name="Tour gant" sheetId="2" r:id="rId3"/>
    <sheet name="IT materials " sheetId="7" r:id="rId4"/>
    <sheet name="IT labor planning" sheetId="13" r:id="rId5"/>
    <sheet name="Game Dev Labor planning" sheetId="12" r:id="rId6"/>
    <sheet name="Tour Co display Materials" sheetId="5" r:id="rId7"/>
    <sheet name="TD labor" sheetId="3" r:id="rId8"/>
    <sheet name="TD load out labor" sheetId="4" r:id="rId9"/>
    <sheet name="Weekly Update Labor plan" sheetId="14" r:id="rId10"/>
    <sheet name="voorhees" sheetId="17" r:id="rId11"/>
    <sheet name="new theatre lobby" sheetId="18" r:id="rId12"/>
    <sheet name="park slope" sheetId="19" r:id="rId13"/>
    <sheet name="here" sheetId="20" r:id="rId14"/>
    <sheet name="signature" sheetId="21" r:id="rId15"/>
    <sheet name="St Johns" sheetId="22" r:id="rId16"/>
    <sheet name="Obstacle materials" sheetId="23" r:id="rId17"/>
    <sheet name="Obstacle labor" sheetId="2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9" roundtripDataSignature="AMtx7mivm8uh/k8Jf8GHMBpt4FtfFx/LzQ=="/>
    </ext>
  </extLst>
</workbook>
</file>

<file path=xl/calcChain.xml><?xml version="1.0" encoding="utf-8"?>
<calcChain xmlns="http://schemas.openxmlformats.org/spreadsheetml/2006/main">
  <c r="D59" i="1" l="1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29" i="25"/>
  <c r="E11" i="2"/>
  <c r="E12" i="2"/>
  <c r="E56" i="2"/>
  <c r="E55" i="2"/>
  <c r="E54" i="2"/>
  <c r="E53" i="2"/>
  <c r="E52" i="2"/>
  <c r="E51" i="2"/>
  <c r="E17" i="22"/>
  <c r="G17" i="22" s="1"/>
  <c r="E16" i="22"/>
  <c r="G16" i="22" s="1"/>
  <c r="E15" i="22"/>
  <c r="G15" i="22" s="1"/>
  <c r="E14" i="22"/>
  <c r="G14" i="22" s="1"/>
  <c r="E13" i="22"/>
  <c r="G13" i="22" s="1"/>
  <c r="E12" i="22"/>
  <c r="G12" i="22" s="1"/>
  <c r="E17" i="21"/>
  <c r="G17" i="21" s="1"/>
  <c r="G16" i="21"/>
  <c r="G15" i="21"/>
  <c r="G14" i="21"/>
  <c r="E18" i="21"/>
  <c r="G12" i="21"/>
  <c r="E17" i="20"/>
  <c r="G17" i="20" s="1"/>
  <c r="E16" i="20"/>
  <c r="G16" i="20" s="1"/>
  <c r="E15" i="20"/>
  <c r="G15" i="20" s="1"/>
  <c r="E14" i="20"/>
  <c r="G14" i="20" s="1"/>
  <c r="E13" i="20"/>
  <c r="G13" i="20" s="1"/>
  <c r="E12" i="20"/>
  <c r="G12" i="20" s="1"/>
  <c r="E17" i="19"/>
  <c r="G17" i="19" s="1"/>
  <c r="E16" i="19"/>
  <c r="G16" i="19" s="1"/>
  <c r="E15" i="19"/>
  <c r="G15" i="19" s="1"/>
  <c r="E14" i="19"/>
  <c r="G14" i="19" s="1"/>
  <c r="E13" i="19"/>
  <c r="G13" i="19" s="1"/>
  <c r="E12" i="19"/>
  <c r="G12" i="19" s="1"/>
  <c r="E17" i="18"/>
  <c r="G17" i="18" s="1"/>
  <c r="E16" i="18"/>
  <c r="G16" i="18" s="1"/>
  <c r="E15" i="18"/>
  <c r="G15" i="18" s="1"/>
  <c r="E14" i="18"/>
  <c r="G14" i="18" s="1"/>
  <c r="E13" i="18"/>
  <c r="G13" i="18" s="1"/>
  <c r="E12" i="18"/>
  <c r="G12" i="18" s="1"/>
  <c r="E16" i="17"/>
  <c r="G16" i="17" s="1"/>
  <c r="E15" i="17"/>
  <c r="G15" i="17" s="1"/>
  <c r="E14" i="17"/>
  <c r="G14" i="17" s="1"/>
  <c r="E13" i="17"/>
  <c r="G13" i="17" s="1"/>
  <c r="E12" i="17"/>
  <c r="G12" i="17" s="1"/>
  <c r="E11" i="17"/>
  <c r="G11" i="17" s="1"/>
  <c r="E16" i="14"/>
  <c r="G16" i="14" s="1"/>
  <c r="D30" i="24"/>
  <c r="F30" i="24" s="1"/>
  <c r="D29" i="24"/>
  <c r="F29" i="24" s="1"/>
  <c r="D28" i="24"/>
  <c r="F28" i="24" s="1"/>
  <c r="D27" i="24"/>
  <c r="F27" i="24" s="1"/>
  <c r="D26" i="24"/>
  <c r="F26" i="24" s="1"/>
  <c r="D25" i="24"/>
  <c r="F25" i="24" s="1"/>
  <c r="D24" i="24"/>
  <c r="F24" i="24" s="1"/>
  <c r="D23" i="24"/>
  <c r="F23" i="24" s="1"/>
  <c r="D22" i="24"/>
  <c r="F22" i="24" s="1"/>
  <c r="D21" i="24"/>
  <c r="F21" i="24" s="1"/>
  <c r="D20" i="24"/>
  <c r="F20" i="24" s="1"/>
  <c r="D19" i="24"/>
  <c r="F19" i="24" s="1"/>
  <c r="D18" i="24"/>
  <c r="F18" i="24" s="1"/>
  <c r="D17" i="24"/>
  <c r="F17" i="24" s="1"/>
  <c r="D16" i="24"/>
  <c r="F16" i="24" s="1"/>
  <c r="D15" i="24"/>
  <c r="F15" i="24" s="1"/>
  <c r="D14" i="24"/>
  <c r="F14" i="24" s="1"/>
  <c r="D13" i="24"/>
  <c r="F13" i="24" s="1"/>
  <c r="D12" i="24"/>
  <c r="F12" i="24" s="1"/>
  <c r="D11" i="24"/>
  <c r="F11" i="24" s="1"/>
  <c r="D10" i="24"/>
  <c r="F10" i="24" s="1"/>
  <c r="D9" i="24"/>
  <c r="F9" i="24" s="1"/>
  <c r="F31" i="24" s="1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15" i="14"/>
  <c r="G15" i="14" s="1"/>
  <c r="E14" i="14"/>
  <c r="G14" i="14" s="1"/>
  <c r="E13" i="14"/>
  <c r="G13" i="14" s="1"/>
  <c r="E12" i="14"/>
  <c r="G12" i="14" s="1"/>
  <c r="E11" i="14"/>
  <c r="G11" i="14" s="1"/>
  <c r="D33" i="13"/>
  <c r="F33" i="13" s="1"/>
  <c r="D32" i="13"/>
  <c r="F32" i="13" s="1"/>
  <c r="D31" i="13"/>
  <c r="F31" i="13" s="1"/>
  <c r="D30" i="13"/>
  <c r="F30" i="13" s="1"/>
  <c r="D29" i="13"/>
  <c r="F29" i="13" s="1"/>
  <c r="D28" i="13"/>
  <c r="F28" i="13" s="1"/>
  <c r="D27" i="13"/>
  <c r="F27" i="13" s="1"/>
  <c r="D26" i="13"/>
  <c r="F26" i="13" s="1"/>
  <c r="D25" i="13"/>
  <c r="F25" i="13" s="1"/>
  <c r="D24" i="13"/>
  <c r="F24" i="13" s="1"/>
  <c r="D23" i="13"/>
  <c r="F23" i="13" s="1"/>
  <c r="D22" i="13"/>
  <c r="F22" i="13" s="1"/>
  <c r="D21" i="13"/>
  <c r="F21" i="13" s="1"/>
  <c r="D20" i="13"/>
  <c r="F20" i="13" s="1"/>
  <c r="D19" i="13"/>
  <c r="F19" i="13" s="1"/>
  <c r="D18" i="13"/>
  <c r="F18" i="13" s="1"/>
  <c r="D17" i="13"/>
  <c r="F17" i="13" s="1"/>
  <c r="D16" i="13"/>
  <c r="F16" i="13" s="1"/>
  <c r="D15" i="13"/>
  <c r="F15" i="13" s="1"/>
  <c r="D14" i="13"/>
  <c r="F14" i="13" s="1"/>
  <c r="D13" i="13"/>
  <c r="F13" i="13" s="1"/>
  <c r="D12" i="13"/>
  <c r="F12" i="13" s="1"/>
  <c r="E32" i="12"/>
  <c r="G32" i="12" s="1"/>
  <c r="E31" i="12"/>
  <c r="G31" i="12" s="1"/>
  <c r="E30" i="12"/>
  <c r="G30" i="12" s="1"/>
  <c r="E29" i="12"/>
  <c r="G29" i="12" s="1"/>
  <c r="E28" i="12"/>
  <c r="G28" i="12" s="1"/>
  <c r="E27" i="12"/>
  <c r="G27" i="12" s="1"/>
  <c r="E26" i="12"/>
  <c r="G26" i="12" s="1"/>
  <c r="E25" i="12"/>
  <c r="G25" i="12" s="1"/>
  <c r="E24" i="12"/>
  <c r="G24" i="12" s="1"/>
  <c r="E23" i="12"/>
  <c r="G23" i="12" s="1"/>
  <c r="E22" i="12"/>
  <c r="G22" i="12" s="1"/>
  <c r="E21" i="12"/>
  <c r="G21" i="12" s="1"/>
  <c r="E20" i="12"/>
  <c r="G20" i="12" s="1"/>
  <c r="E19" i="12"/>
  <c r="G19" i="12" s="1"/>
  <c r="E18" i="12"/>
  <c r="G18" i="12" s="1"/>
  <c r="E17" i="12"/>
  <c r="G17" i="12" s="1"/>
  <c r="E16" i="12"/>
  <c r="G16" i="12" s="1"/>
  <c r="E15" i="12"/>
  <c r="G15" i="12" s="1"/>
  <c r="E14" i="12"/>
  <c r="G14" i="12" s="1"/>
  <c r="E13" i="12"/>
  <c r="G13" i="12" s="1"/>
  <c r="E12" i="12"/>
  <c r="G12" i="12" s="1"/>
  <c r="E11" i="12"/>
  <c r="G11" i="12" s="1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D15" i="4"/>
  <c r="F15" i="4" s="1"/>
  <c r="D14" i="4"/>
  <c r="F14" i="4" s="1"/>
  <c r="D13" i="4"/>
  <c r="F13" i="4" s="1"/>
  <c r="D12" i="4"/>
  <c r="D16" i="4" s="1"/>
  <c r="G36" i="3"/>
  <c r="E36" i="3"/>
  <c r="E35" i="3"/>
  <c r="G35" i="3" s="1"/>
  <c r="E34" i="3"/>
  <c r="G34" i="3" s="1"/>
  <c r="E33" i="3"/>
  <c r="G33" i="3" s="1"/>
  <c r="E32" i="3"/>
  <c r="G32" i="3" s="1"/>
  <c r="E31" i="3"/>
  <c r="G31" i="3" s="1"/>
  <c r="E30" i="3"/>
  <c r="G30" i="3" s="1"/>
  <c r="E29" i="3"/>
  <c r="G29" i="3" s="1"/>
  <c r="E28" i="3"/>
  <c r="G28" i="3" s="1"/>
  <c r="E27" i="3"/>
  <c r="G27" i="3" s="1"/>
  <c r="E26" i="3"/>
  <c r="G26" i="3" s="1"/>
  <c r="E25" i="3"/>
  <c r="G25" i="3" s="1"/>
  <c r="E24" i="3"/>
  <c r="G24" i="3" s="1"/>
  <c r="E23" i="3"/>
  <c r="G23" i="3" s="1"/>
  <c r="E22" i="3"/>
  <c r="G22" i="3" s="1"/>
  <c r="E21" i="3"/>
  <c r="G21" i="3" s="1"/>
  <c r="E20" i="3"/>
  <c r="G20" i="3" s="1"/>
  <c r="E19" i="3"/>
  <c r="G19" i="3" s="1"/>
  <c r="E18" i="3"/>
  <c r="G18" i="3" s="1"/>
  <c r="E17" i="3"/>
  <c r="G17" i="3" s="1"/>
  <c r="E16" i="3"/>
  <c r="G16" i="3" s="1"/>
  <c r="E15" i="3"/>
  <c r="G15" i="3" s="1"/>
  <c r="E14" i="3"/>
  <c r="G14" i="3" s="1"/>
  <c r="E13" i="3"/>
  <c r="E36" i="2"/>
  <c r="E35" i="2"/>
  <c r="E34" i="2"/>
  <c r="E33" i="2"/>
  <c r="E32" i="2"/>
  <c r="E31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D23" i="1"/>
  <c r="G18" i="20" l="1"/>
  <c r="E37" i="3"/>
  <c r="E31" i="7"/>
  <c r="E32" i="7" s="1"/>
  <c r="E33" i="7" s="1"/>
  <c r="E18" i="22"/>
  <c r="E19" i="22" s="1"/>
  <c r="E20" i="22" s="1"/>
  <c r="B48" i="1" s="1"/>
  <c r="G18" i="22"/>
  <c r="G19" i="22" s="1"/>
  <c r="G20" i="22" s="1"/>
  <c r="D48" i="1" s="1"/>
  <c r="E18" i="19"/>
  <c r="E19" i="19" s="1"/>
  <c r="E20" i="19" s="1"/>
  <c r="B45" i="1" s="1"/>
  <c r="G18" i="19"/>
  <c r="G19" i="19" s="1"/>
  <c r="G20" i="19" s="1"/>
  <c r="D45" i="1" s="1"/>
  <c r="E18" i="18"/>
  <c r="E19" i="18" s="1"/>
  <c r="E20" i="18" s="1"/>
  <c r="B44" i="1" s="1"/>
  <c r="E17" i="17"/>
  <c r="E18" i="17" s="1"/>
  <c r="F12" i="4"/>
  <c r="F16" i="4" s="1"/>
  <c r="E19" i="21"/>
  <c r="E20" i="21" s="1"/>
  <c r="B47" i="1" s="1"/>
  <c r="G13" i="21"/>
  <c r="G18" i="21" s="1"/>
  <c r="G19" i="20"/>
  <c r="G20" i="20" s="1"/>
  <c r="D46" i="1" s="1"/>
  <c r="E18" i="20"/>
  <c r="G18" i="18"/>
  <c r="G17" i="17"/>
  <c r="D17" i="4"/>
  <c r="D18" i="4" s="1"/>
  <c r="B38" i="1" s="1"/>
  <c r="E38" i="3"/>
  <c r="E39" i="3" s="1"/>
  <c r="B37" i="1" s="1"/>
  <c r="G13" i="3"/>
  <c r="G37" i="3" s="1"/>
  <c r="E33" i="12"/>
  <c r="E28" i="23"/>
  <c r="D34" i="13"/>
  <c r="F32" i="24"/>
  <c r="F33" i="24" s="1"/>
  <c r="D54" i="1" s="1"/>
  <c r="G33" i="12"/>
  <c r="E17" i="14"/>
  <c r="F34" i="13"/>
  <c r="D31" i="24"/>
  <c r="G17" i="14"/>
  <c r="B39" i="1" l="1"/>
  <c r="G19" i="21"/>
  <c r="G20" i="21" s="1"/>
  <c r="D47" i="1" s="1"/>
  <c r="E19" i="20"/>
  <c r="E20" i="20" s="1"/>
  <c r="B46" i="1" s="1"/>
  <c r="G19" i="18"/>
  <c r="G20" i="18" s="1"/>
  <c r="D44" i="1" s="1"/>
  <c r="E19" i="17"/>
  <c r="B43" i="1" s="1"/>
  <c r="G18" i="17"/>
  <c r="E34" i="7"/>
  <c r="E35" i="7"/>
  <c r="D24" i="1" s="1"/>
  <c r="D32" i="24"/>
  <c r="D33" i="24" s="1"/>
  <c r="B54" i="1" s="1"/>
  <c r="E29" i="23"/>
  <c r="E30" i="23" s="1"/>
  <c r="E34" i="12"/>
  <c r="E35" i="12" s="1"/>
  <c r="B31" i="1" s="1"/>
  <c r="G38" i="3"/>
  <c r="G39" i="3" s="1"/>
  <c r="D37" i="1" s="1"/>
  <c r="F35" i="13"/>
  <c r="F36" i="13" s="1"/>
  <c r="D30" i="1" s="1"/>
  <c r="F17" i="4"/>
  <c r="F18" i="4" s="1"/>
  <c r="D38" i="1" s="1"/>
  <c r="D35" i="13"/>
  <c r="D36" i="13" s="1"/>
  <c r="B30" i="1" s="1"/>
  <c r="G18" i="14"/>
  <c r="G19" i="14" s="1"/>
  <c r="E18" i="14"/>
  <c r="E19" i="14" s="1"/>
  <c r="G34" i="12"/>
  <c r="G35" i="12" s="1"/>
  <c r="D31" i="1" s="1"/>
  <c r="B32" i="1" l="1"/>
  <c r="D32" i="1"/>
  <c r="D39" i="1"/>
  <c r="D49" i="1"/>
  <c r="G19" i="17"/>
  <c r="D43" i="1" s="1"/>
  <c r="E31" i="23"/>
  <c r="E32" i="23" s="1"/>
  <c r="D53" i="1" s="1"/>
  <c r="D26" i="1"/>
  <c r="B49" i="1"/>
  <c r="B60" i="1" l="1"/>
  <c r="D60" i="1"/>
  <c r="D61" i="1" l="1"/>
</calcChain>
</file>

<file path=xl/sharedStrings.xml><?xml version="1.0" encoding="utf-8"?>
<sst xmlns="http://schemas.openxmlformats.org/spreadsheetml/2006/main" count="654" uniqueCount="204">
  <si>
    <t>Materials Part 1</t>
  </si>
  <si>
    <t>Amount</t>
  </si>
  <si>
    <t>calculated</t>
  </si>
  <si>
    <t>gaming company purchases</t>
  </si>
  <si>
    <t>Total cost</t>
  </si>
  <si>
    <t>IT materials</t>
  </si>
  <si>
    <t>subtotal</t>
  </si>
  <si>
    <t xml:space="preserve">total </t>
  </si>
  <si>
    <t xml:space="preserve"> Person hours</t>
  </si>
  <si>
    <t>Total==$20 X hrs</t>
  </si>
  <si>
    <t>Game Dev Labor</t>
  </si>
  <si>
    <t>TD Labor costs Part 1</t>
  </si>
  <si>
    <t>Technical Director part 1 labor</t>
  </si>
  <si>
    <t>Total==$40 X hrs</t>
  </si>
  <si>
    <t>TD load out voorhees labor</t>
  </si>
  <si>
    <t>total cost</t>
  </si>
  <si>
    <t>Voorhees</t>
  </si>
  <si>
    <t>New Theatre lobby (City Tech)</t>
  </si>
  <si>
    <t>Park Slope event space</t>
  </si>
  <si>
    <t>HERE ARTS Center</t>
  </si>
  <si>
    <t xml:space="preserve">Signature Theatre Lobby </t>
  </si>
  <si>
    <t>St Johns, Stamford Ct Lawn</t>
  </si>
  <si>
    <t>Subtotal</t>
  </si>
  <si>
    <t>Part 3 Obstacle</t>
  </si>
  <si>
    <t>materials</t>
  </si>
  <si>
    <t>Labor</t>
  </si>
  <si>
    <t>Person Hours</t>
  </si>
  <si>
    <t>Totals</t>
  </si>
  <si>
    <t>total materials costs</t>
  </si>
  <si>
    <t>Total labor costs</t>
  </si>
  <si>
    <t>Total</t>
  </si>
  <si>
    <t>Gaming Tour 2020</t>
  </si>
  <si>
    <t>Production Manager Sue Brandt</t>
  </si>
  <si>
    <t>task</t>
  </si>
  <si>
    <t>start date</t>
  </si>
  <si>
    <t>end date</t>
  </si>
  <si>
    <t>duration</t>
  </si>
  <si>
    <t>game development</t>
  </si>
  <si>
    <t>Tour display design</t>
  </si>
  <si>
    <t>soft test with local gear</t>
  </si>
  <si>
    <t>order materials</t>
  </si>
  <si>
    <t>build electrical system</t>
  </si>
  <si>
    <t>build sound and light sytem</t>
  </si>
  <si>
    <t>build gaming setup</t>
  </si>
  <si>
    <t>test gaming setup</t>
  </si>
  <si>
    <t>test sound and lights</t>
  </si>
  <si>
    <t>integrate systems</t>
  </si>
  <si>
    <t>soft opening gaming session</t>
  </si>
  <si>
    <t>prep gear for tour</t>
  </si>
  <si>
    <t>load truck</t>
  </si>
  <si>
    <t>unload truck</t>
  </si>
  <si>
    <t>load in event</t>
  </si>
  <si>
    <t>tech event</t>
  </si>
  <si>
    <t>run event</t>
  </si>
  <si>
    <t>Tour schedule</t>
  </si>
  <si>
    <t>open</t>
  </si>
  <si>
    <t>close</t>
  </si>
  <si>
    <t>Duration</t>
  </si>
  <si>
    <t>Crew</t>
  </si>
  <si>
    <t>non-union</t>
  </si>
  <si>
    <t>Union</t>
  </si>
  <si>
    <t xml:space="preserve">Location </t>
  </si>
  <si>
    <t>Address</t>
  </si>
  <si>
    <t>186 Jay St Brooklyn NY 11201</t>
  </si>
  <si>
    <t>300 Jay St Brooklyn NY 11201</t>
  </si>
  <si>
    <t>164 20th St, Brooklyn 11232</t>
  </si>
  <si>
    <t>145 6th Ave, New York NY 10013</t>
  </si>
  <si>
    <t>480 42nd st, NY NY 10036</t>
  </si>
  <si>
    <t xml:space="preserve">884 Newfield Ave, Stamford Ct 06905 </t>
  </si>
  <si>
    <t>Gaming project</t>
  </si>
  <si>
    <t xml:space="preserve">      </t>
  </si>
  <si>
    <t>Prepared by:</t>
  </si>
  <si>
    <t>TD</t>
  </si>
  <si>
    <t>Procedure:</t>
  </si>
  <si>
    <t>date</t>
  </si>
  <si>
    <t>Number of Crew</t>
  </si>
  <si>
    <t>Number of Hours</t>
  </si>
  <si>
    <t>Labor Rate</t>
  </si>
  <si>
    <t>Cost</t>
  </si>
  <si>
    <t>meet with client</t>
  </si>
  <si>
    <t>preparing bid documents</t>
  </si>
  <si>
    <t>hire crew</t>
  </si>
  <si>
    <t>build game system</t>
  </si>
  <si>
    <t>test game system</t>
  </si>
  <si>
    <t>Subtotal:</t>
  </si>
  <si>
    <t>10% Contingency:</t>
  </si>
  <si>
    <t>Total:</t>
  </si>
  <si>
    <t>truck pack planning</t>
  </si>
  <si>
    <t>supervise crew</t>
  </si>
  <si>
    <t>park truck at secure locations</t>
  </si>
  <si>
    <t>Gaming Project</t>
  </si>
  <si>
    <t>Quantity</t>
  </si>
  <si>
    <t>Unit</t>
  </si>
  <si>
    <t>Material</t>
  </si>
  <si>
    <t>Unit Cost</t>
  </si>
  <si>
    <t>Extended Cost</t>
  </si>
  <si>
    <t>Source</t>
  </si>
  <si>
    <t>ea</t>
  </si>
  <si>
    <t>flat screen monitors 60"</t>
  </si>
  <si>
    <t>Gaming company owns</t>
  </si>
  <si>
    <t>Elgato Stream deck</t>
  </si>
  <si>
    <t>Lenovo PC</t>
  </si>
  <si>
    <t>USB audio Adapter</t>
  </si>
  <si>
    <t>head phones</t>
  </si>
  <si>
    <t>PC mic</t>
  </si>
  <si>
    <t>XLR to mini adapter</t>
  </si>
  <si>
    <t>HDMI to HDMI mini</t>
  </si>
  <si>
    <t>Hyperdrive USB C hub</t>
  </si>
  <si>
    <t>HDMI mini to USB C</t>
  </si>
  <si>
    <t>power strips with surge protection</t>
  </si>
  <si>
    <t>edison power cables 20 amp</t>
  </si>
  <si>
    <t>speakers</t>
  </si>
  <si>
    <t>ultimate stands</t>
  </si>
  <si>
    <t>speakon cable</t>
  </si>
  <si>
    <t>sound mixer</t>
  </si>
  <si>
    <t>XLR cable 25'-0"</t>
  </si>
  <si>
    <t>Projector</t>
  </si>
  <si>
    <t>HDMI cable 30'</t>
  </si>
  <si>
    <t>Video switcher</t>
  </si>
  <si>
    <t>table 3x6</t>
  </si>
  <si>
    <t>table clothes fitted</t>
  </si>
  <si>
    <t>truss: 12 box 8 ft tall</t>
  </si>
  <si>
    <t>truss: 12" box 8 ft tall</t>
  </si>
  <si>
    <t>truss hardward</t>
  </si>
  <si>
    <t>Truss base</t>
  </si>
  <si>
    <t>Projector mount to truss</t>
  </si>
  <si>
    <t>RP screen</t>
  </si>
  <si>
    <t>bubble wrap</t>
  </si>
  <si>
    <t>road box</t>
  </si>
  <si>
    <t>glass cleaner</t>
  </si>
  <si>
    <t>wipes</t>
  </si>
  <si>
    <t>stanchions</t>
  </si>
  <si>
    <t>stanchion ropes</t>
  </si>
  <si>
    <t>box</t>
  </si>
  <si>
    <t>COVID signs and stickers</t>
  </si>
  <si>
    <t>Camera Tripod</t>
  </si>
  <si>
    <t>$ -</t>
  </si>
  <si>
    <t>5% Hardware Estimate:</t>
  </si>
  <si>
    <t>Tech</t>
  </si>
  <si>
    <t>ELEMENT:</t>
  </si>
  <si>
    <t>Tech labor</t>
  </si>
  <si>
    <t>skill</t>
  </si>
  <si>
    <t>Gaming Team GANT</t>
  </si>
  <si>
    <t>Description</t>
  </si>
  <si>
    <t>Weekly updates</t>
  </si>
  <si>
    <t>update</t>
  </si>
  <si>
    <t>download</t>
  </si>
  <si>
    <t>Installation development and launch</t>
  </si>
  <si>
    <t>ENT Tour schedule</t>
  </si>
  <si>
    <t>Emerging weekly game update plan</t>
  </si>
  <si>
    <t>Weekly update costs</t>
  </si>
  <si>
    <t>Game development materials</t>
  </si>
  <si>
    <t>I suggest you cut and paste this page into the weekily location page</t>
  </si>
  <si>
    <t>besure to update the totals pages for the location of the cost totals and person hours totals on your totals page</t>
  </si>
  <si>
    <t>Game development labor</t>
  </si>
  <si>
    <t>IT Labor development</t>
  </si>
  <si>
    <t>Final project</t>
  </si>
  <si>
    <t>Updates for each project</t>
  </si>
  <si>
    <t>Team name</t>
  </si>
  <si>
    <t>Team members</t>
  </si>
  <si>
    <t>Monopoly</t>
  </si>
  <si>
    <t>Sarah</t>
  </si>
  <si>
    <t>Tom</t>
  </si>
  <si>
    <t>Date</t>
  </si>
  <si>
    <t>Hanna</t>
  </si>
  <si>
    <t>Prepared by</t>
  </si>
  <si>
    <t>Mary</t>
  </si>
  <si>
    <t>MTEC</t>
  </si>
  <si>
    <t>Game development</t>
  </si>
  <si>
    <t>Week 1</t>
  </si>
  <si>
    <t>Project Manager</t>
  </si>
  <si>
    <t>Developer</t>
  </si>
  <si>
    <t>Coder</t>
  </si>
  <si>
    <t>IT system Management</t>
  </si>
  <si>
    <t>Graphic artists</t>
  </si>
  <si>
    <t>Team</t>
  </si>
  <si>
    <t>programmer/Coder</t>
  </si>
  <si>
    <t>Graphic artist</t>
  </si>
  <si>
    <t>IT system Manager</t>
  </si>
  <si>
    <t>Job titles</t>
  </si>
  <si>
    <t>Deliverables</t>
  </si>
  <si>
    <t>3 new mini games</t>
  </si>
  <si>
    <t>4 new hats</t>
  </si>
  <si>
    <t xml:space="preserve">1 new map, 6 rooms </t>
  </si>
  <si>
    <t>Timeline</t>
  </si>
  <si>
    <t>November September 1 through Oct 31 2022</t>
  </si>
  <si>
    <t>Tasks</t>
  </si>
  <si>
    <t>Meet with client</t>
  </si>
  <si>
    <t>Start date</t>
  </si>
  <si>
    <t>total</t>
  </si>
  <si>
    <t>define deliverables</t>
  </si>
  <si>
    <t>new map</t>
  </si>
  <si>
    <t>mini games</t>
  </si>
  <si>
    <t>assign asset  responcibilities</t>
  </si>
  <si>
    <t>hats</t>
  </si>
  <si>
    <t>merge assets with new map</t>
  </si>
  <si>
    <t>test</t>
  </si>
  <si>
    <t>upload to among us server</t>
  </si>
  <si>
    <t xml:space="preserve">update </t>
  </si>
  <si>
    <t>Tour company</t>
  </si>
  <si>
    <t>Responcibilities</t>
  </si>
  <si>
    <t>open new map to play locally</t>
  </si>
  <si>
    <t>demo of assets</t>
  </si>
  <si>
    <t>deliver proof of concept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</si>
</sst>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0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u/>
      <sz val="11"/>
      <color theme="10"/>
      <name val="Arial"/>
    </font>
    <font>
      <sz val="11"/>
      <color theme="1"/>
      <name val="Arial"/>
    </font>
    <font>
      <b/>
      <sz val="12"/>
      <color theme="1"/>
      <name val="Arial"/>
    </font>
    <font>
      <sz val="10"/>
      <color theme="1"/>
      <name val="Arial"/>
    </font>
    <font>
      <sz val="16"/>
      <color theme="1"/>
      <name val="Arial"/>
    </font>
    <font>
      <sz val="8"/>
      <color theme="1"/>
      <name val="Arial"/>
    </font>
    <font>
      <b/>
      <sz val="10"/>
      <color theme="1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0"/>
      <name val="Calibri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Arial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rgb="FF2E75B5"/>
      </patternFill>
    </fill>
    <fill>
      <patternFill patternType="solid">
        <fgColor theme="4" tint="0.79998168889431442"/>
        <bgColor rgb="FFBDD6EE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 applyFont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4" xfId="0" applyFont="1" applyBorder="1"/>
    <xf numFmtId="0" fontId="4" fillId="0" borderId="5" xfId="0" applyFont="1" applyBorder="1"/>
    <xf numFmtId="0" fontId="5" fillId="0" borderId="5" xfId="0" applyFont="1" applyBorder="1"/>
    <xf numFmtId="0" fontId="5" fillId="0" borderId="0" xfId="0" applyFont="1"/>
    <xf numFmtId="0" fontId="5" fillId="0" borderId="4" xfId="0" applyFont="1" applyBorder="1"/>
    <xf numFmtId="0" fontId="6" fillId="0" borderId="0" xfId="0" applyFont="1"/>
    <xf numFmtId="0" fontId="5" fillId="0" borderId="4" xfId="0" applyFont="1" applyBorder="1" applyAlignment="1"/>
    <xf numFmtId="0" fontId="5" fillId="0" borderId="7" xfId="0" applyFont="1" applyBorder="1"/>
    <xf numFmtId="0" fontId="5" fillId="0" borderId="8" xfId="0" applyFont="1" applyBorder="1"/>
    <xf numFmtId="44" fontId="5" fillId="0" borderId="9" xfId="0" applyNumberFormat="1" applyFont="1" applyBorder="1"/>
    <xf numFmtId="0" fontId="4" fillId="0" borderId="0" xfId="0" applyFont="1"/>
    <xf numFmtId="0" fontId="4" fillId="0" borderId="1" xfId="0" applyFont="1" applyBorder="1"/>
    <xf numFmtId="44" fontId="5" fillId="2" borderId="6" xfId="0" applyNumberFormat="1" applyFont="1" applyFill="1" applyBorder="1" applyAlignment="1">
      <alignment horizontal="center"/>
    </xf>
    <xf numFmtId="0" fontId="4" fillId="2" borderId="5" xfId="0" applyFont="1" applyFill="1" applyBorder="1" applyAlignment="1"/>
    <xf numFmtId="0" fontId="5" fillId="2" borderId="5" xfId="0" applyFont="1" applyFill="1" applyBorder="1"/>
    <xf numFmtId="0" fontId="5" fillId="0" borderId="7" xfId="0" applyFont="1" applyBorder="1" applyAlignment="1">
      <alignment wrapText="1"/>
    </xf>
    <xf numFmtId="0" fontId="5" fillId="3" borderId="8" xfId="0" applyFont="1" applyFill="1" applyBorder="1"/>
    <xf numFmtId="0" fontId="5" fillId="0" borderId="6" xfId="0" applyFont="1" applyBorder="1" applyAlignment="1">
      <alignment horizontal="center"/>
    </xf>
    <xf numFmtId="0" fontId="7" fillId="0" borderId="0" xfId="0" applyFont="1"/>
    <xf numFmtId="0" fontId="5" fillId="0" borderId="2" xfId="0" applyFont="1" applyBorder="1"/>
    <xf numFmtId="0" fontId="5" fillId="0" borderId="10" xfId="0" applyFont="1" applyBorder="1"/>
    <xf numFmtId="0" fontId="4" fillId="4" borderId="11" xfId="0" applyFont="1" applyFill="1" applyBorder="1"/>
    <xf numFmtId="0" fontId="5" fillId="0" borderId="12" xfId="0" applyFont="1" applyBorder="1"/>
    <xf numFmtId="44" fontId="4" fillId="4" borderId="13" xfId="0" applyNumberFormat="1" applyFont="1" applyFill="1" applyBorder="1" applyAlignment="1">
      <alignment horizontal="center"/>
    </xf>
    <xf numFmtId="0" fontId="5" fillId="4" borderId="5" xfId="0" applyFont="1" applyFill="1" applyBorder="1"/>
    <xf numFmtId="44" fontId="5" fillId="4" borderId="6" xfId="0" applyNumberFormat="1" applyFont="1" applyFill="1" applyBorder="1"/>
    <xf numFmtId="0" fontId="7" fillId="0" borderId="7" xfId="0" applyFont="1" applyBorder="1"/>
    <xf numFmtId="44" fontId="5" fillId="0" borderId="0" xfId="0" applyNumberFormat="1" applyFont="1"/>
    <xf numFmtId="0" fontId="5" fillId="3" borderId="1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3" borderId="5" xfId="0" applyFont="1" applyFill="1" applyBorder="1"/>
    <xf numFmtId="44" fontId="5" fillId="5" borderId="6" xfId="0" applyNumberFormat="1" applyFont="1" applyFill="1" applyBorder="1"/>
    <xf numFmtId="0" fontId="7" fillId="5" borderId="5" xfId="0" applyFont="1" applyFill="1" applyBorder="1"/>
    <xf numFmtId="0" fontId="7" fillId="3" borderId="5" xfId="0" applyFont="1" applyFill="1" applyBorder="1"/>
    <xf numFmtId="44" fontId="7" fillId="5" borderId="6" xfId="0" applyNumberFormat="1" applyFont="1" applyFill="1" applyBorder="1"/>
    <xf numFmtId="0" fontId="4" fillId="0" borderId="9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4" xfId="0" applyFont="1" applyBorder="1" applyAlignment="1"/>
    <xf numFmtId="0" fontId="4" fillId="0" borderId="17" xfId="0" applyFont="1" applyBorder="1"/>
    <xf numFmtId="0" fontId="5" fillId="0" borderId="1" xfId="0" applyFont="1" applyBorder="1"/>
    <xf numFmtId="44" fontId="4" fillId="6" borderId="3" xfId="0" applyNumberFormat="1" applyFont="1" applyFill="1" applyBorder="1"/>
    <xf numFmtId="0" fontId="4" fillId="6" borderId="5" xfId="0" applyFont="1" applyFill="1" applyBorder="1"/>
    <xf numFmtId="44" fontId="5" fillId="6" borderId="6" xfId="0" applyNumberFormat="1" applyFont="1" applyFill="1" applyBorder="1"/>
    <xf numFmtId="0" fontId="4" fillId="0" borderId="8" xfId="0" applyFont="1" applyBorder="1" applyAlignment="1">
      <alignment horizontal="right"/>
    </xf>
    <xf numFmtId="44" fontId="4" fillId="0" borderId="9" xfId="0" applyNumberFormat="1" applyFont="1" applyBorder="1"/>
    <xf numFmtId="0" fontId="7" fillId="0" borderId="5" xfId="0" applyFont="1" applyBorder="1"/>
    <xf numFmtId="14" fontId="7" fillId="0" borderId="5" xfId="0" applyNumberFormat="1" applyFont="1" applyBorder="1"/>
    <xf numFmtId="0" fontId="7" fillId="0" borderId="5" xfId="0" applyFont="1" applyBorder="1" applyAlignment="1"/>
    <xf numFmtId="14" fontId="4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top"/>
    </xf>
    <xf numFmtId="0" fontId="11" fillId="0" borderId="0" xfId="0" applyFont="1" applyAlignment="1">
      <alignment horizontal="left" vertical="top"/>
    </xf>
    <xf numFmtId="14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44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44" fontId="5" fillId="0" borderId="0" xfId="0" applyNumberFormat="1" applyFont="1" applyAlignment="1">
      <alignment horizontal="center" wrapText="1"/>
    </xf>
    <xf numFmtId="0" fontId="13" fillId="0" borderId="5" xfId="0" applyFont="1" applyBorder="1" applyAlignment="1">
      <alignment horizontal="left"/>
    </xf>
    <xf numFmtId="0" fontId="13" fillId="0" borderId="5" xfId="0" applyFont="1" applyBorder="1"/>
    <xf numFmtId="44" fontId="5" fillId="0" borderId="5" xfId="0" applyNumberFormat="1" applyFont="1" applyBorder="1"/>
    <xf numFmtId="0" fontId="5" fillId="0" borderId="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/>
    <xf numFmtId="44" fontId="12" fillId="0" borderId="0" xfId="0" applyNumberFormat="1" applyFont="1"/>
    <xf numFmtId="0" fontId="5" fillId="0" borderId="18" xfId="0" applyFont="1" applyBorder="1" applyAlignment="1">
      <alignment wrapText="1"/>
    </xf>
    <xf numFmtId="0" fontId="5" fillId="0" borderId="19" xfId="0" applyFont="1" applyBorder="1" applyAlignment="1">
      <alignment horizontal="right" wrapText="1"/>
    </xf>
    <xf numFmtId="0" fontId="5" fillId="0" borderId="19" xfId="0" applyFont="1" applyBorder="1" applyAlignment="1">
      <alignment wrapText="1"/>
    </xf>
    <xf numFmtId="0" fontId="5" fillId="0" borderId="20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5" fillId="0" borderId="21" xfId="0" applyFont="1" applyBorder="1" applyAlignment="1">
      <alignment wrapText="1"/>
    </xf>
    <xf numFmtId="0" fontId="5" fillId="0" borderId="21" xfId="0" applyFont="1" applyBorder="1" applyAlignment="1">
      <alignment horizontal="right" wrapText="1"/>
    </xf>
    <xf numFmtId="8" fontId="5" fillId="2" borderId="21" xfId="0" applyNumberFormat="1" applyFont="1" applyFill="1" applyBorder="1" applyAlignment="1">
      <alignment horizontal="right" wrapText="1"/>
    </xf>
    <xf numFmtId="0" fontId="14" fillId="0" borderId="0" xfId="0" applyFont="1"/>
    <xf numFmtId="0" fontId="15" fillId="0" borderId="0" xfId="0" applyFont="1"/>
    <xf numFmtId="0" fontId="5" fillId="2" borderId="18" xfId="0" applyFont="1" applyFill="1" applyBorder="1" applyAlignment="1">
      <alignment horizontal="right" wrapText="1"/>
    </xf>
    <xf numFmtId="0" fontId="5" fillId="0" borderId="18" xfId="0" applyFont="1" applyBorder="1" applyAlignment="1">
      <alignment horizontal="right" wrapText="1"/>
    </xf>
    <xf numFmtId="8" fontId="5" fillId="2" borderId="18" xfId="0" applyNumberFormat="1" applyFont="1" applyFill="1" applyBorder="1" applyAlignment="1">
      <alignment horizontal="right" wrapText="1"/>
    </xf>
    <xf numFmtId="0" fontId="5" fillId="0" borderId="18" xfId="0" applyFont="1" applyBorder="1" applyAlignment="1">
      <alignment horizontal="right" vertical="center"/>
    </xf>
    <xf numFmtId="8" fontId="5" fillId="2" borderId="19" xfId="0" applyNumberFormat="1" applyFont="1" applyFill="1" applyBorder="1" applyAlignment="1">
      <alignment horizontal="right" wrapText="1"/>
    </xf>
    <xf numFmtId="0" fontId="12" fillId="0" borderId="22" xfId="0" applyFont="1" applyBorder="1" applyAlignment="1">
      <alignment horizontal="right" wrapText="1"/>
    </xf>
    <xf numFmtId="44" fontId="9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wrapText="1"/>
    </xf>
    <xf numFmtId="4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right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/>
    <xf numFmtId="0" fontId="5" fillId="0" borderId="5" xfId="0" applyFont="1" applyBorder="1" applyAlignment="1">
      <alignment horizontal="right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5" fillId="0" borderId="0" xfId="0" applyNumberFormat="1" applyFont="1" applyAlignment="1">
      <alignment horizontal="right"/>
    </xf>
    <xf numFmtId="44" fontId="5" fillId="7" borderId="0" xfId="0" applyNumberFormat="1" applyFont="1" applyFill="1" applyAlignment="1">
      <alignment horizontal="right"/>
    </xf>
    <xf numFmtId="0" fontId="5" fillId="0" borderId="24" xfId="0" applyFont="1" applyBorder="1" applyAlignment="1">
      <alignment wrapText="1"/>
    </xf>
    <xf numFmtId="0" fontId="5" fillId="0" borderId="12" xfId="0" applyFont="1" applyBorder="1" applyAlignment="1">
      <alignment horizontal="left"/>
    </xf>
    <xf numFmtId="44" fontId="5" fillId="0" borderId="12" xfId="0" applyNumberFormat="1" applyFont="1" applyBorder="1"/>
    <xf numFmtId="0" fontId="5" fillId="0" borderId="23" xfId="0" applyFont="1" applyBorder="1" applyAlignment="1"/>
    <xf numFmtId="0" fontId="5" fillId="0" borderId="23" xfId="0" applyFont="1" applyBorder="1" applyAlignment="1">
      <alignment horizontal="center"/>
    </xf>
    <xf numFmtId="0" fontId="5" fillId="0" borderId="23" xfId="0" applyFont="1" applyBorder="1"/>
    <xf numFmtId="44" fontId="5" fillId="0" borderId="23" xfId="0" applyNumberFormat="1" applyFont="1" applyBorder="1" applyAlignment="1">
      <alignment horizontal="right"/>
    </xf>
    <xf numFmtId="44" fontId="5" fillId="0" borderId="23" xfId="0" applyNumberFormat="1" applyFont="1" applyBorder="1"/>
    <xf numFmtId="0" fontId="7" fillId="0" borderId="0" xfId="0" applyFont="1" applyFill="1" applyBorder="1"/>
    <xf numFmtId="0" fontId="5" fillId="0" borderId="12" xfId="0" applyFont="1" applyBorder="1" applyAlignment="1"/>
    <xf numFmtId="0" fontId="5" fillId="0" borderId="16" xfId="0" applyFont="1" applyBorder="1" applyAlignment="1"/>
    <xf numFmtId="14" fontId="7" fillId="0" borderId="24" xfId="0" applyNumberFormat="1" applyFont="1" applyBorder="1"/>
    <xf numFmtId="0" fontId="7" fillId="0" borderId="24" xfId="0" applyFont="1" applyBorder="1" applyAlignment="1">
      <alignment horizontal="center"/>
    </xf>
    <xf numFmtId="0" fontId="7" fillId="0" borderId="23" xfId="0" applyFont="1" applyBorder="1"/>
    <xf numFmtId="44" fontId="4" fillId="2" borderId="5" xfId="0" applyNumberFormat="1" applyFont="1" applyFill="1" applyBorder="1" applyAlignment="1"/>
    <xf numFmtId="0" fontId="5" fillId="0" borderId="0" xfId="0" applyFont="1" applyFill="1" applyBorder="1"/>
    <xf numFmtId="0" fontId="5" fillId="0" borderId="15" xfId="0" applyFont="1" applyBorder="1"/>
    <xf numFmtId="0" fontId="5" fillId="0" borderId="12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17" fillId="0" borderId="0" xfId="0" applyFont="1"/>
    <xf numFmtId="0" fontId="0" fillId="0" borderId="0" xfId="0"/>
    <xf numFmtId="0" fontId="16" fillId="0" borderId="0" xfId="0" applyFont="1"/>
    <xf numFmtId="0" fontId="3" fillId="0" borderId="0" xfId="0" applyFont="1"/>
    <xf numFmtId="0" fontId="17" fillId="0" borderId="25" xfId="0" applyFont="1" applyBorder="1"/>
    <xf numFmtId="0" fontId="3" fillId="0" borderId="26" xfId="0" applyFont="1" applyBorder="1"/>
    <xf numFmtId="0" fontId="0" fillId="0" borderId="27" xfId="0" applyBorder="1"/>
    <xf numFmtId="0" fontId="16" fillId="0" borderId="28" xfId="0" applyFont="1" applyBorder="1"/>
    <xf numFmtId="0" fontId="0" fillId="0" borderId="0" xfId="0" applyBorder="1"/>
    <xf numFmtId="0" fontId="16" fillId="0" borderId="29" xfId="0" applyFont="1" applyBorder="1"/>
    <xf numFmtId="0" fontId="16" fillId="0" borderId="30" xfId="0" applyFont="1" applyBorder="1"/>
    <xf numFmtId="0" fontId="0" fillId="0" borderId="31" xfId="0" applyBorder="1"/>
    <xf numFmtId="0" fontId="16" fillId="0" borderId="32" xfId="0" applyFont="1" applyBorder="1"/>
    <xf numFmtId="0" fontId="2" fillId="0" borderId="0" xfId="0" applyFont="1" applyAlignment="1"/>
    <xf numFmtId="0" fontId="18" fillId="0" borderId="0" xfId="0" applyFont="1" applyAlignment="1"/>
    <xf numFmtId="0" fontId="18" fillId="0" borderId="23" xfId="0" applyFont="1" applyBorder="1" applyAlignment="1"/>
    <xf numFmtId="0" fontId="0" fillId="0" borderId="23" xfId="0" applyFont="1" applyBorder="1" applyAlignment="1"/>
    <xf numFmtId="0" fontId="2" fillId="0" borderId="23" xfId="0" applyFont="1" applyBorder="1" applyAlignment="1"/>
    <xf numFmtId="0" fontId="2" fillId="0" borderId="0" xfId="0" applyFont="1" applyFill="1" applyBorder="1" applyAlignment="1"/>
    <xf numFmtId="0" fontId="18" fillId="0" borderId="0" xfId="0" applyFont="1" applyAlignment="1">
      <alignment horizontal="center"/>
    </xf>
    <xf numFmtId="14" fontId="0" fillId="0" borderId="23" xfId="0" applyNumberFormat="1" applyFont="1" applyBorder="1" applyAlignment="1"/>
    <xf numFmtId="0" fontId="1" fillId="0" borderId="23" xfId="0" applyFont="1" applyBorder="1" applyAlignment="1"/>
    <xf numFmtId="8" fontId="5" fillId="8" borderId="6" xfId="0" applyNumberFormat="1" applyFont="1" applyFill="1" applyBorder="1" applyAlignment="1">
      <alignment horizontal="right"/>
    </xf>
    <xf numFmtId="44" fontId="5" fillId="9" borderId="6" xfId="0" applyNumberFormat="1" applyFont="1" applyFill="1" applyBorder="1"/>
    <xf numFmtId="44" fontId="5" fillId="8" borderId="6" xfId="0" applyNumberFormat="1" applyFont="1" applyFill="1" applyBorder="1" applyAlignment="1">
      <alignment horizontal="center"/>
    </xf>
    <xf numFmtId="44" fontId="5" fillId="8" borderId="6" xfId="0" applyNumberFormat="1" applyFont="1" applyFill="1" applyBorder="1"/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/>
    <xf numFmtId="0" fontId="19" fillId="0" borderId="0" xfId="0" applyFont="1" applyFill="1" applyBorder="1" applyAlignment="1"/>
    <xf numFmtId="14" fontId="1" fillId="0" borderId="23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57150</xdr:rowOff>
    </xdr:from>
    <xdr:ext cx="4533900" cy="26384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28</xdr:row>
      <xdr:rowOff>95250</xdr:rowOff>
    </xdr:from>
    <xdr:ext cx="4133850" cy="22669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533400</xdr:colOff>
      <xdr:row>42</xdr:row>
      <xdr:rowOff>151717</xdr:rowOff>
    </xdr:from>
    <xdr:to>
      <xdr:col>15</xdr:col>
      <xdr:colOff>281940</xdr:colOff>
      <xdr:row>63</xdr:row>
      <xdr:rowOff>136683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4CBDD8-7D52-F6AA-DAC8-B1CC02F5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1480" y="6019117"/>
          <a:ext cx="6385560" cy="3505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1025"/>
  <sheetViews>
    <sheetView topLeftCell="A2" workbookViewId="0">
      <selection activeCell="A3" sqref="A3"/>
    </sheetView>
  </sheetViews>
  <sheetFormatPr defaultColWidth="12.58203125" defaultRowHeight="15" customHeight="1" x14ac:dyDescent="0.3"/>
  <cols>
    <col min="1" max="1" width="28.08203125" customWidth="1"/>
    <col min="2" max="2" width="16.1640625" customWidth="1"/>
    <col min="3" max="3" width="15.6640625" customWidth="1"/>
    <col min="4" max="4" width="23.1640625" customWidth="1"/>
    <col min="5" max="26" width="7.6640625" customWidth="1"/>
  </cols>
  <sheetData>
    <row r="1" spans="1:3" ht="15" customHeight="1" x14ac:dyDescent="0.3">
      <c r="A1" s="128" t="s">
        <v>90</v>
      </c>
      <c r="B1" s="131" t="s">
        <v>167</v>
      </c>
      <c r="C1" s="129"/>
    </row>
    <row r="2" spans="1:3" ht="15" customHeight="1" x14ac:dyDescent="0.3">
      <c r="A2" s="130" t="s">
        <v>158</v>
      </c>
      <c r="B2" s="129"/>
      <c r="C2" s="130" t="s">
        <v>159</v>
      </c>
    </row>
    <row r="3" spans="1:3" ht="15" customHeight="1" x14ac:dyDescent="0.3">
      <c r="A3" s="130" t="s">
        <v>160</v>
      </c>
      <c r="B3" s="129"/>
      <c r="C3" s="130" t="s">
        <v>161</v>
      </c>
    </row>
    <row r="4" spans="1:3" ht="15" customHeight="1" x14ac:dyDescent="0.3">
      <c r="A4" s="130"/>
      <c r="B4" s="129"/>
      <c r="C4" s="130" t="s">
        <v>162</v>
      </c>
    </row>
    <row r="5" spans="1:3" ht="15" customHeight="1" x14ac:dyDescent="0.3">
      <c r="A5" s="130" t="s">
        <v>163</v>
      </c>
      <c r="B5" s="129"/>
      <c r="C5" s="130" t="s">
        <v>164</v>
      </c>
    </row>
    <row r="6" spans="1:3" ht="15" customHeight="1" x14ac:dyDescent="0.3">
      <c r="A6" s="130"/>
      <c r="B6" s="129"/>
      <c r="C6" s="130"/>
    </row>
    <row r="7" spans="1:3" ht="15" customHeight="1" x14ac:dyDescent="0.3">
      <c r="A7" s="130" t="s">
        <v>165</v>
      </c>
      <c r="B7" s="129"/>
      <c r="C7" s="130" t="s">
        <v>166</v>
      </c>
    </row>
    <row r="8" spans="1:3" ht="15" customHeight="1" x14ac:dyDescent="0.3">
      <c r="A8" s="128" t="s">
        <v>169</v>
      </c>
      <c r="B8" s="129"/>
      <c r="C8" s="130"/>
    </row>
    <row r="9" spans="1:3" ht="15" customHeight="1" x14ac:dyDescent="0.3">
      <c r="A9" s="130" t="s">
        <v>168</v>
      </c>
      <c r="B9" s="129"/>
      <c r="C9" s="130"/>
    </row>
    <row r="10" spans="1:3" ht="15" customHeight="1" x14ac:dyDescent="0.3">
      <c r="A10" s="128" t="s">
        <v>175</v>
      </c>
      <c r="B10" s="129"/>
      <c r="C10" s="130"/>
    </row>
    <row r="11" spans="1:3" ht="15" customHeight="1" x14ac:dyDescent="0.3">
      <c r="A11" s="130" t="s">
        <v>170</v>
      </c>
      <c r="B11" s="129"/>
      <c r="C11" s="130"/>
    </row>
    <row r="12" spans="1:3" ht="15" customHeight="1" x14ac:dyDescent="0.3">
      <c r="A12" s="130" t="s">
        <v>171</v>
      </c>
      <c r="B12" s="129"/>
      <c r="C12" s="130"/>
    </row>
    <row r="13" spans="1:3" ht="15" customHeight="1" x14ac:dyDescent="0.3">
      <c r="A13" s="130" t="s">
        <v>172</v>
      </c>
      <c r="B13" s="129"/>
      <c r="C13" s="130"/>
    </row>
    <row r="14" spans="1:3" ht="15" customHeight="1" x14ac:dyDescent="0.3">
      <c r="A14" s="130" t="s">
        <v>173</v>
      </c>
      <c r="B14" s="129"/>
      <c r="C14" s="130"/>
    </row>
    <row r="15" spans="1:3" ht="15" customHeight="1" x14ac:dyDescent="0.3">
      <c r="A15" s="130" t="s">
        <v>174</v>
      </c>
      <c r="B15" s="129"/>
      <c r="C15" s="130"/>
    </row>
    <row r="16" spans="1:3" ht="15" customHeight="1" x14ac:dyDescent="0.3">
      <c r="A16" s="130"/>
      <c r="B16" s="129"/>
      <c r="C16" s="130"/>
    </row>
    <row r="17" spans="1:8" ht="15" customHeight="1" x14ac:dyDescent="0.3">
      <c r="A17" s="130"/>
      <c r="B17" s="129"/>
      <c r="C17" s="130"/>
    </row>
    <row r="18" spans="1:8" ht="15" customHeight="1" x14ac:dyDescent="0.3">
      <c r="A18" s="130"/>
      <c r="B18" s="129"/>
      <c r="C18" s="130"/>
    </row>
    <row r="19" spans="1:8" ht="15" customHeight="1" x14ac:dyDescent="0.3">
      <c r="A19" s="130"/>
      <c r="B19" s="129"/>
      <c r="C19" s="130"/>
    </row>
    <row r="20" spans="1:8" ht="15" customHeight="1" x14ac:dyDescent="0.3">
      <c r="A20" s="130"/>
      <c r="B20" s="129"/>
      <c r="C20" s="130"/>
    </row>
    <row r="21" spans="1:8" ht="15" customHeight="1" x14ac:dyDescent="0.3">
      <c r="A21" s="130"/>
      <c r="B21" s="129"/>
      <c r="C21" s="130"/>
    </row>
    <row r="22" spans="1:8" ht="14.5" x14ac:dyDescent="0.35">
      <c r="A22" s="154" t="s">
        <v>0</v>
      </c>
      <c r="B22" s="1"/>
      <c r="C22" s="2" t="s">
        <v>1</v>
      </c>
      <c r="D22" s="3" t="s">
        <v>2</v>
      </c>
    </row>
    <row r="23" spans="1:8" ht="14.5" x14ac:dyDescent="0.35">
      <c r="A23" s="4" t="s">
        <v>3</v>
      </c>
      <c r="B23" s="5"/>
      <c r="C23" s="6" t="s">
        <v>4</v>
      </c>
      <c r="D23" s="150">
        <f>+'Tour Co display Materials'!E49</f>
        <v>32807.78</v>
      </c>
      <c r="H23" s="7"/>
    </row>
    <row r="24" spans="1:8" ht="14.5" x14ac:dyDescent="0.35">
      <c r="A24" s="10" t="s">
        <v>5</v>
      </c>
      <c r="B24" s="6"/>
      <c r="C24" s="6" t="s">
        <v>4</v>
      </c>
      <c r="D24" s="151">
        <f>+'IT materials '!E35</f>
        <v>0</v>
      </c>
      <c r="H24" s="9"/>
    </row>
    <row r="25" spans="1:8" ht="14.5" x14ac:dyDescent="0.35">
      <c r="A25" s="8" t="s">
        <v>151</v>
      </c>
      <c r="B25" s="6"/>
      <c r="C25" s="6" t="s">
        <v>4</v>
      </c>
      <c r="D25" s="151"/>
    </row>
    <row r="26" spans="1:8" ht="14.5" x14ac:dyDescent="0.35">
      <c r="A26" s="11" t="s">
        <v>6</v>
      </c>
      <c r="B26" s="12"/>
      <c r="C26" s="12" t="s">
        <v>7</v>
      </c>
      <c r="D26" s="13">
        <f>SUM(D23:D25)</f>
        <v>32807.78</v>
      </c>
    </row>
    <row r="27" spans="1:8" ht="14.5" x14ac:dyDescent="0.35">
      <c r="A27" s="7"/>
      <c r="B27" s="7"/>
      <c r="C27" s="7"/>
      <c r="D27" s="7"/>
    </row>
    <row r="28" spans="1:8" ht="15" customHeight="1" x14ac:dyDescent="0.35">
      <c r="A28" s="14"/>
    </row>
    <row r="29" spans="1:8" ht="14.5" x14ac:dyDescent="0.35">
      <c r="A29" s="155" t="s">
        <v>154</v>
      </c>
      <c r="B29" s="1" t="s">
        <v>8</v>
      </c>
      <c r="C29" s="2" t="s">
        <v>1</v>
      </c>
      <c r="D29" s="3" t="s">
        <v>2</v>
      </c>
    </row>
    <row r="30" spans="1:8" ht="14.5" x14ac:dyDescent="0.35">
      <c r="A30" s="10" t="s">
        <v>155</v>
      </c>
      <c r="B30" s="17">
        <f>+'IT labor planning'!D36</f>
        <v>0</v>
      </c>
      <c r="C30" s="6" t="s">
        <v>9</v>
      </c>
      <c r="D30" s="16">
        <f>'IT labor planning'!F36</f>
        <v>0</v>
      </c>
    </row>
    <row r="31" spans="1:8" ht="14.5" x14ac:dyDescent="0.35">
      <c r="A31" s="10" t="s">
        <v>10</v>
      </c>
      <c r="B31" s="122">
        <f>+'Game Dev Labor planning'!E35</f>
        <v>0</v>
      </c>
      <c r="C31" s="6" t="s">
        <v>9</v>
      </c>
      <c r="D31" s="16">
        <f>'Game Dev Labor planning'!G35</f>
        <v>0</v>
      </c>
    </row>
    <row r="32" spans="1:8" ht="14.5" x14ac:dyDescent="0.35">
      <c r="A32" s="19"/>
      <c r="B32" s="20">
        <f>SUM(B30:B31)</f>
        <v>0</v>
      </c>
      <c r="C32" s="12" t="s">
        <v>7</v>
      </c>
      <c r="D32" s="13">
        <f>SUM(D30:D31)</f>
        <v>0</v>
      </c>
    </row>
    <row r="33" spans="1:4" ht="14.5" x14ac:dyDescent="0.35">
      <c r="A33" s="7"/>
      <c r="B33" s="7"/>
      <c r="C33" s="7"/>
      <c r="D33" s="7"/>
    </row>
    <row r="34" spans="1:4" ht="15" customHeight="1" x14ac:dyDescent="0.35">
      <c r="A34" s="156" t="s">
        <v>199</v>
      </c>
    </row>
    <row r="35" spans="1:4" ht="14.5" x14ac:dyDescent="0.35">
      <c r="A35" s="15" t="s">
        <v>11</v>
      </c>
      <c r="B35" s="1" t="s">
        <v>8</v>
      </c>
      <c r="C35" s="2" t="s">
        <v>1</v>
      </c>
      <c r="D35" s="3" t="s">
        <v>2</v>
      </c>
    </row>
    <row r="36" spans="1:4" ht="14.5" x14ac:dyDescent="0.35">
      <c r="A36" s="4"/>
      <c r="B36" s="5"/>
      <c r="C36" s="6"/>
      <c r="D36" s="21"/>
    </row>
    <row r="37" spans="1:4" ht="14.5" x14ac:dyDescent="0.35">
      <c r="A37" s="4" t="s">
        <v>12</v>
      </c>
      <c r="B37" s="18">
        <f>+'TD labor'!E39</f>
        <v>103.4</v>
      </c>
      <c r="C37" s="6" t="s">
        <v>13</v>
      </c>
      <c r="D37" s="152">
        <f>+'TD labor'!G39</f>
        <v>2585</v>
      </c>
    </row>
    <row r="38" spans="1:4" ht="14.5" x14ac:dyDescent="0.35">
      <c r="A38" s="8" t="s">
        <v>14</v>
      </c>
      <c r="B38" s="18">
        <f>+'TD load out labor'!D18</f>
        <v>8.8000000000000007</v>
      </c>
      <c r="C38" s="6" t="s">
        <v>13</v>
      </c>
      <c r="D38" s="153">
        <f>+'TD load out labor'!F18</f>
        <v>220</v>
      </c>
    </row>
    <row r="39" spans="1:4" ht="15.75" customHeight="1" x14ac:dyDescent="0.35">
      <c r="A39" s="11"/>
      <c r="B39" s="12">
        <f>SUM(B37:B38)</f>
        <v>112.2</v>
      </c>
      <c r="C39" s="12" t="s">
        <v>15</v>
      </c>
      <c r="D39" s="13">
        <f>SUM(D37:D38)</f>
        <v>2805</v>
      </c>
    </row>
    <row r="40" spans="1:4" ht="15.75" customHeight="1" x14ac:dyDescent="0.35">
      <c r="A40" s="7"/>
      <c r="B40" s="7"/>
      <c r="C40" s="7"/>
      <c r="D40" s="7"/>
    </row>
    <row r="41" spans="1:4" ht="15.75" customHeight="1" x14ac:dyDescent="0.3">
      <c r="A41" s="22" t="s">
        <v>156</v>
      </c>
      <c r="B41" s="22"/>
      <c r="C41" s="22"/>
      <c r="D41" s="22"/>
    </row>
    <row r="42" spans="1:4" ht="15.75" customHeight="1" x14ac:dyDescent="0.35">
      <c r="A42" s="15" t="s">
        <v>150</v>
      </c>
      <c r="B42" s="1" t="s">
        <v>8</v>
      </c>
      <c r="C42" s="23"/>
      <c r="D42" s="3" t="s">
        <v>2</v>
      </c>
    </row>
    <row r="43" spans="1:4" ht="15.75" customHeight="1" x14ac:dyDescent="0.35">
      <c r="A43" s="24" t="s">
        <v>16</v>
      </c>
      <c r="B43" s="25">
        <f>+voorhees!E19</f>
        <v>0</v>
      </c>
      <c r="C43" s="26"/>
      <c r="D43" s="27">
        <f>+voorhees!G19</f>
        <v>0</v>
      </c>
    </row>
    <row r="44" spans="1:4" ht="15.75" customHeight="1" x14ac:dyDescent="0.35">
      <c r="A44" s="8" t="s">
        <v>17</v>
      </c>
      <c r="B44" s="28">
        <f>+'new theatre lobby'!E20</f>
        <v>0</v>
      </c>
      <c r="C44" s="6"/>
      <c r="D44" s="29">
        <f>+'new theatre lobby'!G20</f>
        <v>0</v>
      </c>
    </row>
    <row r="45" spans="1:4" ht="15.75" customHeight="1" x14ac:dyDescent="0.35">
      <c r="A45" s="8" t="s">
        <v>18</v>
      </c>
      <c r="B45" s="28">
        <f>+'park slope'!E20</f>
        <v>0</v>
      </c>
      <c r="C45" s="6"/>
      <c r="D45" s="29">
        <f>+'park slope'!G20</f>
        <v>0</v>
      </c>
    </row>
    <row r="46" spans="1:4" ht="15.75" customHeight="1" x14ac:dyDescent="0.35">
      <c r="A46" s="8" t="s">
        <v>19</v>
      </c>
      <c r="B46" s="28">
        <f>+here!E20</f>
        <v>0</v>
      </c>
      <c r="C46" s="6"/>
      <c r="D46" s="29">
        <f>+here!G20</f>
        <v>0</v>
      </c>
    </row>
    <row r="47" spans="1:4" ht="15.75" customHeight="1" x14ac:dyDescent="0.35">
      <c r="A47" s="8" t="s">
        <v>20</v>
      </c>
      <c r="B47" s="28">
        <f>+signature!E20</f>
        <v>0</v>
      </c>
      <c r="C47" s="6"/>
      <c r="D47" s="29">
        <f>+signature!G20</f>
        <v>0</v>
      </c>
    </row>
    <row r="48" spans="1:4" ht="15.75" customHeight="1" x14ac:dyDescent="0.35">
      <c r="A48" s="8" t="s">
        <v>21</v>
      </c>
      <c r="B48" s="28">
        <f>+'St Johns'!E20</f>
        <v>0</v>
      </c>
      <c r="C48" s="6"/>
      <c r="D48" s="29">
        <f>+'St Johns'!G20</f>
        <v>0</v>
      </c>
    </row>
    <row r="49" spans="1:4" ht="15.75" customHeight="1" x14ac:dyDescent="0.35">
      <c r="A49" s="30"/>
      <c r="B49" s="12">
        <f>SUM(B43:B48)</f>
        <v>0</v>
      </c>
      <c r="C49" s="12" t="s">
        <v>22</v>
      </c>
      <c r="D49" s="13">
        <f>SUM(D44:D48)</f>
        <v>0</v>
      </c>
    </row>
    <row r="50" spans="1:4" ht="15.75" customHeight="1" x14ac:dyDescent="0.35">
      <c r="A50" s="22"/>
      <c r="B50" s="7"/>
      <c r="C50" s="7"/>
      <c r="D50" s="31"/>
    </row>
    <row r="51" spans="1:4" ht="15.75" customHeight="1" x14ac:dyDescent="0.35">
      <c r="A51" s="123" t="s">
        <v>156</v>
      </c>
      <c r="B51" s="7"/>
      <c r="C51" s="7"/>
      <c r="D51" s="31"/>
    </row>
    <row r="52" spans="1:4" ht="15.75" customHeight="1" x14ac:dyDescent="0.35">
      <c r="A52" s="32" t="s">
        <v>23</v>
      </c>
      <c r="B52" s="1" t="s">
        <v>8</v>
      </c>
      <c r="C52" s="33"/>
      <c r="D52" s="3" t="s">
        <v>2</v>
      </c>
    </row>
    <row r="53" spans="1:4" ht="15.75" customHeight="1" x14ac:dyDescent="0.35">
      <c r="A53" s="34" t="s">
        <v>24</v>
      </c>
      <c r="B53" s="35"/>
      <c r="C53" s="35"/>
      <c r="D53" s="36">
        <f>+'Obstacle materials'!E32</f>
        <v>0</v>
      </c>
    </row>
    <row r="54" spans="1:4" ht="15.75" customHeight="1" x14ac:dyDescent="0.35">
      <c r="A54" s="34" t="s">
        <v>25</v>
      </c>
      <c r="B54" s="37">
        <f>+'Obstacle labor'!D33</f>
        <v>0</v>
      </c>
      <c r="C54" s="38"/>
      <c r="D54" s="39">
        <f>+'Obstacle labor'!F33</f>
        <v>0</v>
      </c>
    </row>
    <row r="55" spans="1:4" ht="15.75" customHeight="1" x14ac:dyDescent="0.35">
      <c r="A55" s="11"/>
      <c r="B55" s="12"/>
      <c r="C55" s="12" t="s">
        <v>22</v>
      </c>
      <c r="D55" s="40"/>
    </row>
    <row r="56" spans="1:4" ht="15.75" customHeight="1" x14ac:dyDescent="0.35">
      <c r="A56" s="7"/>
      <c r="B56" s="7"/>
      <c r="C56" s="7"/>
      <c r="D56" s="41"/>
    </row>
    <row r="57" spans="1:4" ht="15.75" customHeight="1" x14ac:dyDescent="0.35">
      <c r="A57" s="7" t="s">
        <v>157</v>
      </c>
      <c r="B57" s="7"/>
      <c r="C57" s="7"/>
      <c r="D57" s="41"/>
    </row>
    <row r="58" spans="1:4" ht="15.75" customHeight="1" x14ac:dyDescent="0.35">
      <c r="A58" s="43" t="s">
        <v>27</v>
      </c>
      <c r="B58" s="7"/>
      <c r="C58" s="7"/>
    </row>
    <row r="59" spans="1:4" ht="15.75" customHeight="1" x14ac:dyDescent="0.35">
      <c r="A59" s="44" t="s">
        <v>28</v>
      </c>
      <c r="B59" s="1" t="s">
        <v>8</v>
      </c>
      <c r="C59" s="23"/>
      <c r="D59" s="45">
        <f>SUM(D26+D53)</f>
        <v>32807.78</v>
      </c>
    </row>
    <row r="60" spans="1:4" ht="15.75" customHeight="1" x14ac:dyDescent="0.35">
      <c r="A60" s="4" t="s">
        <v>29</v>
      </c>
      <c r="B60" s="46">
        <f>SUM(B54+B49+B39+B32)</f>
        <v>112.2</v>
      </c>
      <c r="C60" s="6"/>
      <c r="D60" s="47">
        <f>SUM(D32+D39+D49+D54)</f>
        <v>2805</v>
      </c>
    </row>
    <row r="61" spans="1:4" ht="15.75" customHeight="1" x14ac:dyDescent="0.35">
      <c r="A61" s="11"/>
      <c r="B61" s="12"/>
      <c r="C61" s="48" t="s">
        <v>30</v>
      </c>
      <c r="D61" s="49">
        <f>SUM(D59:D60)</f>
        <v>35612.78</v>
      </c>
    </row>
    <row r="62" spans="1:4" ht="15.75" customHeight="1" x14ac:dyDescent="0.3"/>
    <row r="63" spans="1:4" ht="15.75" customHeight="1" x14ac:dyDescent="0.3"/>
    <row r="64" spans="1: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  <row r="1010" ht="15.75" customHeight="1" x14ac:dyDescent="0.3"/>
    <row r="1011" ht="15.75" customHeight="1" x14ac:dyDescent="0.3"/>
    <row r="1012" ht="15.75" customHeight="1" x14ac:dyDescent="0.3"/>
    <row r="1013" ht="15.75" customHeight="1" x14ac:dyDescent="0.3"/>
    <row r="1014" ht="15.75" customHeight="1" x14ac:dyDescent="0.3"/>
    <row r="1015" ht="15.75" customHeight="1" x14ac:dyDescent="0.3"/>
    <row r="1016" ht="15.75" customHeight="1" x14ac:dyDescent="0.3"/>
    <row r="1017" ht="15.75" customHeight="1" x14ac:dyDescent="0.3"/>
    <row r="1018" ht="15.75" customHeight="1" x14ac:dyDescent="0.3"/>
    <row r="1019" ht="15.75" customHeight="1" x14ac:dyDescent="0.3"/>
    <row r="1020" ht="15.75" customHeight="1" x14ac:dyDescent="0.3"/>
    <row r="1021" ht="15.75" customHeight="1" x14ac:dyDescent="0.3"/>
    <row r="1022" ht="15.75" customHeight="1" x14ac:dyDescent="0.3"/>
    <row r="1023" ht="15.75" customHeight="1" x14ac:dyDescent="0.3"/>
    <row r="1024" ht="15.75" customHeight="1" x14ac:dyDescent="0.3"/>
    <row r="1025" ht="15.75" customHeight="1" x14ac:dyDescent="0.3"/>
  </sheetData>
  <pageMargins left="0.7" right="0.7" top="0.75" bottom="0.75" header="0" footer="0"/>
  <pageSetup orientation="portrait" r:id="rId1"/>
  <headerFooter>
    <oddHeader>&amp;CFinal  Project Project Management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23"/>
  <sheetViews>
    <sheetView workbookViewId="0">
      <selection activeCellId="1" sqref="A6:B6 A1:C5"/>
    </sheetView>
  </sheetViews>
  <sheetFormatPr defaultColWidth="12.58203125" defaultRowHeight="15" customHeight="1" x14ac:dyDescent="0.3"/>
  <cols>
    <col min="1" max="1" width="15.08203125" customWidth="1"/>
    <col min="3" max="3" width="22.83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5" customHeight="1" x14ac:dyDescent="0.35">
      <c r="A7" s="60"/>
      <c r="B7" s="61"/>
      <c r="C7" s="61"/>
      <c r="D7" s="57"/>
      <c r="E7" s="62"/>
      <c r="F7" s="31"/>
    </row>
    <row r="8" spans="1:7" ht="15" customHeight="1" x14ac:dyDescent="0.35">
      <c r="B8" s="56"/>
      <c r="C8" s="56"/>
      <c r="D8" s="57"/>
      <c r="E8" s="7"/>
      <c r="F8" s="31"/>
    </row>
    <row r="9" spans="1:7" ht="15" customHeight="1" x14ac:dyDescent="0.35">
      <c r="A9" s="64" t="s">
        <v>139</v>
      </c>
      <c r="B9" s="41" t="s">
        <v>140</v>
      </c>
      <c r="C9" s="41"/>
      <c r="D9" s="41"/>
      <c r="E9" s="41"/>
      <c r="F9" s="65"/>
    </row>
    <row r="10" spans="1:7" ht="1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5" customHeight="1" x14ac:dyDescent="0.35">
      <c r="A11" s="111"/>
      <c r="B11" s="112"/>
      <c r="C11" s="111"/>
      <c r="D11" s="112"/>
      <c r="E11" s="113">
        <f>B11*D11</f>
        <v>0</v>
      </c>
      <c r="F11" s="114">
        <v>20</v>
      </c>
      <c r="G11" s="115">
        <f>E11*F11</f>
        <v>0</v>
      </c>
    </row>
    <row r="12" spans="1:7" ht="15" customHeight="1" x14ac:dyDescent="0.35">
      <c r="A12" s="111"/>
      <c r="B12" s="112"/>
      <c r="C12" s="111"/>
      <c r="D12" s="112"/>
      <c r="E12" s="113">
        <f>B12*D12</f>
        <v>0</v>
      </c>
      <c r="F12" s="114">
        <v>20</v>
      </c>
      <c r="G12" s="115">
        <f>E12*F12</f>
        <v>0</v>
      </c>
    </row>
    <row r="13" spans="1:7" ht="15" customHeight="1" x14ac:dyDescent="0.35">
      <c r="A13" s="111"/>
      <c r="B13" s="112"/>
      <c r="C13" s="111"/>
      <c r="D13" s="112"/>
      <c r="E13" s="113">
        <f>B13*D13</f>
        <v>0</v>
      </c>
      <c r="F13" s="114">
        <v>20</v>
      </c>
      <c r="G13" s="115">
        <f>E13*F13</f>
        <v>0</v>
      </c>
    </row>
    <row r="14" spans="1:7" ht="15" customHeight="1" x14ac:dyDescent="0.35">
      <c r="A14" s="111"/>
      <c r="B14" s="112"/>
      <c r="C14" s="111"/>
      <c r="D14" s="112"/>
      <c r="E14" s="113">
        <f>B14*D14</f>
        <v>0</v>
      </c>
      <c r="F14" s="114">
        <v>20</v>
      </c>
      <c r="G14" s="115">
        <f>E14*F14</f>
        <v>0</v>
      </c>
    </row>
    <row r="15" spans="1:7" ht="15" customHeight="1" x14ac:dyDescent="0.35">
      <c r="A15" s="111"/>
      <c r="B15" s="112"/>
      <c r="C15" s="111"/>
      <c r="D15" s="112"/>
      <c r="E15" s="113">
        <f>B15*D15</f>
        <v>0</v>
      </c>
      <c r="F15" s="114">
        <v>20</v>
      </c>
      <c r="G15" s="115">
        <f>E15*F15</f>
        <v>0</v>
      </c>
    </row>
    <row r="16" spans="1:7" ht="15" customHeight="1" x14ac:dyDescent="0.35">
      <c r="A16" s="109"/>
      <c r="B16" s="26"/>
      <c r="C16" s="26"/>
      <c r="D16" s="26"/>
      <c r="E16" s="26">
        <f t="shared" ref="E16" si="0">B16*D16</f>
        <v>0</v>
      </c>
      <c r="F16" s="110"/>
      <c r="G16" s="110">
        <f t="shared" ref="G16" si="1">E16*F16</f>
        <v>0</v>
      </c>
    </row>
    <row r="17" spans="1:7" ht="14.5" x14ac:dyDescent="0.35">
      <c r="A17" s="73"/>
      <c r="B17" s="7"/>
      <c r="C17" s="7"/>
      <c r="D17" s="74" t="s">
        <v>84</v>
      </c>
      <c r="E17" s="7">
        <f>SUM(E11:E16)</f>
        <v>0</v>
      </c>
      <c r="F17" s="31"/>
      <c r="G17" s="31">
        <f>SUM(G11:G16)</f>
        <v>0</v>
      </c>
    </row>
    <row r="18" spans="1:7" ht="14.5" x14ac:dyDescent="0.35">
      <c r="A18" s="73"/>
      <c r="D18" s="74" t="s">
        <v>85</v>
      </c>
      <c r="E18" s="7">
        <f>E17*0.1</f>
        <v>0</v>
      </c>
      <c r="F18" s="31"/>
      <c r="G18" s="31">
        <f>G17*0.1</f>
        <v>0</v>
      </c>
    </row>
    <row r="19" spans="1:7" ht="14.5" x14ac:dyDescent="0.35">
      <c r="A19" s="73"/>
      <c r="D19" s="75" t="s">
        <v>86</v>
      </c>
      <c r="E19" s="76">
        <f>E17+E18</f>
        <v>0</v>
      </c>
      <c r="F19" s="77"/>
      <c r="G19" s="77">
        <f>G17+G18</f>
        <v>0</v>
      </c>
    </row>
    <row r="22" spans="1:7" ht="15" customHeight="1" x14ac:dyDescent="0.3">
      <c r="A22" t="s">
        <v>152</v>
      </c>
    </row>
    <row r="23" spans="1:7" ht="15" customHeight="1" x14ac:dyDescent="0.3">
      <c r="A23" t="s">
        <v>153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5E0B3"/>
  </sheetPr>
  <dimension ref="A1:G1004"/>
  <sheetViews>
    <sheetView workbookViewId="0">
      <selection sqref="A1:C6"/>
    </sheetView>
  </sheetViews>
  <sheetFormatPr defaultColWidth="12.58203125" defaultRowHeight="15" customHeight="1" x14ac:dyDescent="0.3"/>
  <cols>
    <col min="2" max="2" width="28.1640625" customWidth="1"/>
    <col min="3" max="6" width="8.58203125" customWidth="1"/>
    <col min="7" max="7" width="20.08203125" customWidth="1"/>
    <col min="8" max="27" width="8.58203125" customWidth="1"/>
  </cols>
  <sheetData>
    <row r="1" spans="1:7" ht="13.5" customHeight="1" x14ac:dyDescent="0.4">
      <c r="A1" s="132" t="s">
        <v>90</v>
      </c>
      <c r="B1" s="133" t="s">
        <v>167</v>
      </c>
      <c r="C1" s="134"/>
      <c r="D1" s="57"/>
      <c r="E1" s="58"/>
      <c r="F1" s="59"/>
    </row>
    <row r="2" spans="1:7" ht="13.5" customHeight="1" x14ac:dyDescent="0.4">
      <c r="A2" s="135" t="s">
        <v>158</v>
      </c>
      <c r="B2" s="136"/>
      <c r="C2" s="137" t="s">
        <v>159</v>
      </c>
      <c r="D2" s="57"/>
      <c r="E2" s="58"/>
      <c r="F2" s="59"/>
    </row>
    <row r="3" spans="1:7" ht="13.5" customHeight="1" x14ac:dyDescent="0.4">
      <c r="A3" s="135" t="s">
        <v>160</v>
      </c>
      <c r="B3" s="136"/>
      <c r="C3" s="137" t="s">
        <v>161</v>
      </c>
      <c r="D3" s="57"/>
      <c r="E3" s="58"/>
      <c r="F3" s="59"/>
    </row>
    <row r="4" spans="1:7" ht="13.5" customHeight="1" x14ac:dyDescent="0.4">
      <c r="A4" s="135"/>
      <c r="B4" s="136"/>
      <c r="C4" s="137" t="s">
        <v>162</v>
      </c>
      <c r="D4" s="57"/>
      <c r="E4" s="58"/>
      <c r="F4" s="59"/>
    </row>
    <row r="5" spans="1:7" ht="13.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3.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3.5" customHeight="1" x14ac:dyDescent="0.35">
      <c r="A7" s="60"/>
      <c r="B7" s="61"/>
      <c r="C7" s="61"/>
      <c r="D7" s="57"/>
      <c r="E7" s="62"/>
      <c r="F7" s="31"/>
    </row>
    <row r="8" spans="1:7" ht="13.5" customHeight="1" x14ac:dyDescent="0.35">
      <c r="B8" s="56"/>
      <c r="C8" s="56"/>
      <c r="D8" s="57"/>
      <c r="E8" s="7"/>
      <c r="F8" s="31"/>
    </row>
    <row r="9" spans="1:7" ht="13.5" customHeight="1" x14ac:dyDescent="0.35">
      <c r="A9" s="64"/>
      <c r="B9" s="98"/>
      <c r="C9" s="98"/>
      <c r="D9" s="98"/>
      <c r="E9" s="98"/>
      <c r="F9" s="65"/>
    </row>
    <row r="10" spans="1:7" ht="13.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3.5" customHeight="1" x14ac:dyDescent="0.35">
      <c r="A11" s="111"/>
      <c r="B11" s="112"/>
      <c r="C11" s="111"/>
      <c r="D11" s="112"/>
      <c r="E11" s="113">
        <f>B11*D11</f>
        <v>0</v>
      </c>
      <c r="F11" s="114">
        <v>25</v>
      </c>
      <c r="G11" s="115">
        <f>E11*F11</f>
        <v>0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09"/>
      <c r="B16" s="26"/>
      <c r="C16" s="26"/>
      <c r="D16" s="26"/>
      <c r="E16" s="26">
        <f t="shared" ref="E16" si="0">B16*D16</f>
        <v>0</v>
      </c>
      <c r="F16" s="110"/>
      <c r="G16" s="110">
        <f t="shared" ref="G16" si="1">E16*F16</f>
        <v>0</v>
      </c>
    </row>
    <row r="17" spans="1:7" ht="13.5" customHeight="1" x14ac:dyDescent="0.35">
      <c r="A17" s="73"/>
      <c r="B17" s="7"/>
      <c r="C17" s="7"/>
      <c r="D17" s="100" t="s">
        <v>84</v>
      </c>
      <c r="E17" s="7">
        <f>SUM(E11:E16)</f>
        <v>0</v>
      </c>
      <c r="F17" s="31"/>
      <c r="G17" s="31">
        <f>SUM(G11:G16)</f>
        <v>0</v>
      </c>
    </row>
    <row r="18" spans="1:7" ht="13.5" customHeight="1" x14ac:dyDescent="0.35">
      <c r="A18" s="73"/>
      <c r="D18" s="100" t="s">
        <v>85</v>
      </c>
      <c r="E18" s="7">
        <f>E17*0.1</f>
        <v>0</v>
      </c>
      <c r="F18" s="31"/>
      <c r="G18" s="31">
        <f>G17*0.1</f>
        <v>0</v>
      </c>
    </row>
    <row r="19" spans="1:7" ht="13.5" customHeight="1" x14ac:dyDescent="0.35">
      <c r="A19" s="73"/>
      <c r="D19" s="75" t="s">
        <v>86</v>
      </c>
      <c r="E19" s="76">
        <f>E17+E18</f>
        <v>0</v>
      </c>
      <c r="F19" s="77"/>
      <c r="G19" s="77">
        <f>G17+G18</f>
        <v>0</v>
      </c>
    </row>
    <row r="20" spans="1:7" ht="13.5" customHeight="1" x14ac:dyDescent="0.3"/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15.5" bestFit="1" customWidth="1"/>
    <col min="2" max="2" width="10.5" bestFit="1" customWidth="1"/>
    <col min="3" max="3" width="15.1640625" bestFit="1" customWidth="1"/>
    <col min="4" max="4" width="14" bestFit="1" customWidth="1"/>
    <col min="5" max="5" width="5.9140625" bestFit="1" customWidth="1"/>
    <col min="6" max="6" width="6.9140625" bestFit="1" customWidth="1"/>
    <col min="7" max="7" width="10.33203125" bestFit="1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5.91406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5E0B3"/>
  </sheetPr>
  <dimension ref="A1:G1005"/>
  <sheetViews>
    <sheetView workbookViewId="0">
      <selection sqref="A1:A104857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7.582031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5E0B3"/>
  </sheetPr>
  <dimension ref="A1:G1005"/>
  <sheetViews>
    <sheetView workbookViewId="0">
      <selection activeCellId="1" sqref="A1:C6 A1:A104857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9.91406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/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/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/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/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/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8.082031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4B083"/>
  </sheetPr>
  <dimension ref="A1:E1001"/>
  <sheetViews>
    <sheetView workbookViewId="0">
      <selection sqref="A1:C6"/>
    </sheetView>
  </sheetViews>
  <sheetFormatPr defaultColWidth="12.58203125" defaultRowHeight="15" customHeight="1" x14ac:dyDescent="0.3"/>
  <cols>
    <col min="1" max="1" width="23.1640625" customWidth="1"/>
    <col min="2" max="2" width="7.6640625" customWidth="1"/>
    <col min="3" max="3" width="30.6640625" customWidth="1"/>
    <col min="4" max="26" width="7.6640625" customWidth="1"/>
  </cols>
  <sheetData>
    <row r="1" spans="1:5" ht="14" x14ac:dyDescent="0.3">
      <c r="A1" s="132" t="s">
        <v>90</v>
      </c>
      <c r="B1" s="133" t="s">
        <v>167</v>
      </c>
      <c r="C1" s="134"/>
      <c r="D1" s="56"/>
      <c r="E1" s="94"/>
    </row>
    <row r="2" spans="1:5" ht="14" x14ac:dyDescent="0.3">
      <c r="A2" s="135" t="s">
        <v>158</v>
      </c>
      <c r="B2" s="136"/>
      <c r="C2" s="137" t="s">
        <v>159</v>
      </c>
      <c r="D2" s="56"/>
      <c r="E2" s="94"/>
    </row>
    <row r="3" spans="1:5" ht="14" x14ac:dyDescent="0.3">
      <c r="A3" s="135" t="s">
        <v>160</v>
      </c>
      <c r="B3" s="136"/>
      <c r="C3" s="137" t="s">
        <v>161</v>
      </c>
      <c r="D3" s="56"/>
      <c r="E3" s="94"/>
    </row>
    <row r="4" spans="1:5" ht="14" x14ac:dyDescent="0.3">
      <c r="A4" s="135"/>
      <c r="B4" s="136"/>
      <c r="C4" s="137" t="s">
        <v>162</v>
      </c>
      <c r="D4" s="61"/>
      <c r="E4" s="94"/>
    </row>
    <row r="5" spans="1:5" ht="14" x14ac:dyDescent="0.3">
      <c r="A5" s="135" t="s">
        <v>163</v>
      </c>
      <c r="B5" s="136"/>
      <c r="C5" s="137" t="s">
        <v>164</v>
      </c>
      <c r="D5" s="56"/>
      <c r="E5" s="94"/>
    </row>
    <row r="6" spans="1:5" thickBot="1" x14ac:dyDescent="0.4">
      <c r="A6" s="138" t="s">
        <v>165</v>
      </c>
      <c r="B6" s="139"/>
      <c r="C6" s="140" t="s">
        <v>166</v>
      </c>
      <c r="D6" s="41"/>
      <c r="E6" s="59"/>
    </row>
    <row r="7" spans="1:5" ht="43.5" x14ac:dyDescent="0.35">
      <c r="A7" s="74" t="s">
        <v>91</v>
      </c>
      <c r="B7" s="7" t="s">
        <v>92</v>
      </c>
      <c r="C7" s="66" t="s">
        <v>93</v>
      </c>
      <c r="D7" s="96" t="s">
        <v>94</v>
      </c>
      <c r="E7" s="97" t="s">
        <v>95</v>
      </c>
    </row>
    <row r="8" spans="1:5" ht="14.5" x14ac:dyDescent="0.35">
      <c r="A8" s="6"/>
      <c r="B8" s="6"/>
      <c r="C8" s="72"/>
      <c r="D8" s="6"/>
      <c r="E8" s="71">
        <f t="shared" ref="E8:E27" si="0">A8*D8</f>
        <v>0</v>
      </c>
    </row>
    <row r="9" spans="1:5" ht="14.5" x14ac:dyDescent="0.35">
      <c r="A9" s="6"/>
      <c r="B9" s="6"/>
      <c r="C9" s="72"/>
      <c r="D9" s="6"/>
      <c r="E9" s="71">
        <f t="shared" si="0"/>
        <v>0</v>
      </c>
    </row>
    <row r="10" spans="1:5" ht="14.5" x14ac:dyDescent="0.35">
      <c r="A10" s="6"/>
      <c r="B10" s="6"/>
      <c r="C10" s="72"/>
      <c r="D10" s="6"/>
      <c r="E10" s="71">
        <f t="shared" si="0"/>
        <v>0</v>
      </c>
    </row>
    <row r="11" spans="1:5" ht="14.5" x14ac:dyDescent="0.35">
      <c r="A11" s="6"/>
      <c r="B11" s="6"/>
      <c r="C11" s="72"/>
      <c r="D11" s="6"/>
      <c r="E11" s="71">
        <f t="shared" si="0"/>
        <v>0</v>
      </c>
    </row>
    <row r="12" spans="1:5" ht="14.5" x14ac:dyDescent="0.35">
      <c r="A12" s="6"/>
      <c r="B12" s="6"/>
      <c r="C12" s="72"/>
      <c r="D12" s="6"/>
      <c r="E12" s="71">
        <f t="shared" si="0"/>
        <v>0</v>
      </c>
    </row>
    <row r="13" spans="1:5" ht="14.5" x14ac:dyDescent="0.35">
      <c r="A13" s="6"/>
      <c r="B13" s="6"/>
      <c r="C13" s="72"/>
      <c r="D13" s="6"/>
      <c r="E13" s="71">
        <f t="shared" si="0"/>
        <v>0</v>
      </c>
    </row>
    <row r="14" spans="1:5" ht="14.5" x14ac:dyDescent="0.35">
      <c r="A14" s="6"/>
      <c r="B14" s="6"/>
      <c r="C14" s="72"/>
      <c r="D14" s="6"/>
      <c r="E14" s="71">
        <f t="shared" si="0"/>
        <v>0</v>
      </c>
    </row>
    <row r="15" spans="1:5" ht="14.5" x14ac:dyDescent="0.35">
      <c r="A15" s="6"/>
      <c r="B15" s="6"/>
      <c r="C15" s="72"/>
      <c r="D15" s="6"/>
      <c r="E15" s="71">
        <f t="shared" si="0"/>
        <v>0</v>
      </c>
    </row>
    <row r="16" spans="1:5" ht="14.5" x14ac:dyDescent="0.35">
      <c r="A16" s="6"/>
      <c r="B16" s="6"/>
      <c r="C16" s="72"/>
      <c r="D16" s="6"/>
      <c r="E16" s="71">
        <f t="shared" si="0"/>
        <v>0</v>
      </c>
    </row>
    <row r="17" spans="1:5" ht="14.5" x14ac:dyDescent="0.35">
      <c r="A17" s="6"/>
      <c r="B17" s="6"/>
      <c r="C17" s="72"/>
      <c r="D17" s="6"/>
      <c r="E17" s="71">
        <f t="shared" si="0"/>
        <v>0</v>
      </c>
    </row>
    <row r="18" spans="1:5" ht="14.5" x14ac:dyDescent="0.35">
      <c r="A18" s="6"/>
      <c r="B18" s="6"/>
      <c r="C18" s="72"/>
      <c r="D18" s="6"/>
      <c r="E18" s="71">
        <f t="shared" si="0"/>
        <v>0</v>
      </c>
    </row>
    <row r="19" spans="1:5" ht="14.5" x14ac:dyDescent="0.35">
      <c r="A19" s="6"/>
      <c r="B19" s="6"/>
      <c r="C19" s="72"/>
      <c r="D19" s="6"/>
      <c r="E19" s="71">
        <f t="shared" si="0"/>
        <v>0</v>
      </c>
    </row>
    <row r="20" spans="1:5" ht="14.5" x14ac:dyDescent="0.35">
      <c r="A20" s="6"/>
      <c r="B20" s="6"/>
      <c r="C20" s="72"/>
      <c r="D20" s="6"/>
      <c r="E20" s="71">
        <f t="shared" si="0"/>
        <v>0</v>
      </c>
    </row>
    <row r="21" spans="1:5" ht="14.5" x14ac:dyDescent="0.35">
      <c r="A21" s="6"/>
      <c r="B21" s="6"/>
      <c r="C21" s="72"/>
      <c r="D21" s="6"/>
      <c r="E21" s="71">
        <f t="shared" si="0"/>
        <v>0</v>
      </c>
    </row>
    <row r="22" spans="1:5" ht="15.75" customHeight="1" x14ac:dyDescent="0.35">
      <c r="A22" s="6"/>
      <c r="B22" s="6"/>
      <c r="C22" s="72"/>
      <c r="D22" s="6"/>
      <c r="E22" s="71">
        <f t="shared" si="0"/>
        <v>0</v>
      </c>
    </row>
    <row r="23" spans="1:5" ht="15.75" customHeight="1" x14ac:dyDescent="0.35">
      <c r="A23" s="6"/>
      <c r="B23" s="6"/>
      <c r="C23" s="72"/>
      <c r="D23" s="6"/>
      <c r="E23" s="71">
        <f t="shared" si="0"/>
        <v>0</v>
      </c>
    </row>
    <row r="24" spans="1:5" ht="15.75" customHeight="1" x14ac:dyDescent="0.35">
      <c r="A24" s="6"/>
      <c r="B24" s="6"/>
      <c r="C24" s="72"/>
      <c r="D24" s="6"/>
      <c r="E24" s="71">
        <f t="shared" si="0"/>
        <v>0</v>
      </c>
    </row>
    <row r="25" spans="1:5" ht="15.75" customHeight="1" x14ac:dyDescent="0.35">
      <c r="A25" s="6"/>
      <c r="B25" s="6"/>
      <c r="C25" s="72"/>
      <c r="D25" s="6"/>
      <c r="E25" s="71">
        <f t="shared" si="0"/>
        <v>0</v>
      </c>
    </row>
    <row r="26" spans="1:5" ht="15.75" customHeight="1" x14ac:dyDescent="0.35">
      <c r="A26" s="6"/>
      <c r="B26" s="6"/>
      <c r="C26" s="72"/>
      <c r="D26" s="6"/>
      <c r="E26" s="71">
        <f t="shared" si="0"/>
        <v>0</v>
      </c>
    </row>
    <row r="27" spans="1:5" ht="15.75" customHeight="1" x14ac:dyDescent="0.35">
      <c r="C27" s="73"/>
      <c r="D27" s="7"/>
      <c r="E27" s="31">
        <f t="shared" si="0"/>
        <v>0</v>
      </c>
    </row>
    <row r="28" spans="1:5" ht="15.75" customHeight="1" x14ac:dyDescent="0.35">
      <c r="D28" s="74" t="s">
        <v>84</v>
      </c>
      <c r="E28" s="31">
        <f>SUM(E8:E27)</f>
        <v>0</v>
      </c>
    </row>
    <row r="29" spans="1:5" ht="15.75" customHeight="1" x14ac:dyDescent="0.35">
      <c r="D29" s="74" t="s">
        <v>137</v>
      </c>
      <c r="E29" s="31">
        <f>E28*0.05</f>
        <v>0</v>
      </c>
    </row>
    <row r="30" spans="1:5" ht="15.75" customHeight="1" x14ac:dyDescent="0.35">
      <c r="D30" s="74" t="s">
        <v>84</v>
      </c>
      <c r="E30" s="31">
        <f>E28+E29</f>
        <v>0</v>
      </c>
    </row>
    <row r="31" spans="1:5" ht="15.75" customHeight="1" x14ac:dyDescent="0.35">
      <c r="D31" s="74" t="s">
        <v>85</v>
      </c>
      <c r="E31" s="31">
        <f>E30*0.1</f>
        <v>0</v>
      </c>
    </row>
    <row r="32" spans="1:5" ht="15.75" customHeight="1" x14ac:dyDescent="0.35">
      <c r="D32" s="75" t="s">
        <v>86</v>
      </c>
      <c r="E32" s="31">
        <f>E30+E31</f>
        <v>0</v>
      </c>
    </row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4B083"/>
    <pageSetUpPr fitToPage="1"/>
  </sheetPr>
  <dimension ref="A1:F1002"/>
  <sheetViews>
    <sheetView workbookViewId="0">
      <selection activeCell="B9" sqref="B9"/>
    </sheetView>
  </sheetViews>
  <sheetFormatPr defaultColWidth="12.58203125" defaultRowHeight="15" customHeight="1" x14ac:dyDescent="0.3"/>
  <cols>
    <col min="1" max="1" width="36.6640625" customWidth="1"/>
    <col min="2" max="2" width="11.5" customWidth="1"/>
    <col min="3" max="3" width="15.58203125" customWidth="1"/>
    <col min="4" max="5" width="7.6640625" customWidth="1"/>
    <col min="6" max="6" width="12.16406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20" x14ac:dyDescent="0.4">
      <c r="A3" s="135" t="s">
        <v>160</v>
      </c>
      <c r="B3" s="136"/>
      <c r="C3" s="137" t="s">
        <v>161</v>
      </c>
      <c r="D3" s="58"/>
      <c r="E3" s="59"/>
    </row>
    <row r="4" spans="1:6" ht="14.5" x14ac:dyDescent="0.35">
      <c r="A4" s="135"/>
      <c r="B4" s="136"/>
      <c r="C4" s="137" t="s">
        <v>162</v>
      </c>
      <c r="D4" s="7" t="s">
        <v>70</v>
      </c>
      <c r="E4" s="31"/>
    </row>
    <row r="5" spans="1:6" ht="14.5" x14ac:dyDescent="0.35">
      <c r="A5" s="135" t="s">
        <v>163</v>
      </c>
      <c r="B5" s="136"/>
      <c r="C5" s="137" t="s">
        <v>164</v>
      </c>
      <c r="D5" s="62"/>
      <c r="E5" s="31"/>
    </row>
    <row r="6" spans="1:6" thickBot="1" x14ac:dyDescent="0.4">
      <c r="A6" s="138" t="s">
        <v>165</v>
      </c>
      <c r="B6" s="139"/>
      <c r="C6" s="140" t="s">
        <v>166</v>
      </c>
      <c r="D6" s="7"/>
      <c r="E6" s="31"/>
    </row>
    <row r="7" spans="1:6" ht="14.5" x14ac:dyDescent="0.35">
      <c r="A7" s="64"/>
      <c r="B7" s="41"/>
      <c r="C7" s="41"/>
      <c r="D7" s="41"/>
      <c r="E7" s="65"/>
    </row>
    <row r="8" spans="1:6" ht="29" x14ac:dyDescent="0.35">
      <c r="A8" s="66" t="s">
        <v>73</v>
      </c>
      <c r="B8" s="67" t="s">
        <v>75</v>
      </c>
      <c r="C8" s="67" t="s">
        <v>76</v>
      </c>
      <c r="D8" s="67" t="s">
        <v>26</v>
      </c>
      <c r="E8" s="68" t="s">
        <v>77</v>
      </c>
      <c r="F8" s="67" t="s">
        <v>78</v>
      </c>
    </row>
    <row r="9" spans="1:6" ht="14.5" x14ac:dyDescent="0.35">
      <c r="A9" s="72"/>
      <c r="B9" s="6"/>
      <c r="C9" s="6"/>
      <c r="D9" s="6">
        <f t="shared" ref="D9:D30" si="0">B9*C9</f>
        <v>0</v>
      </c>
      <c r="E9" s="71">
        <v>25</v>
      </c>
      <c r="F9" s="71">
        <f t="shared" ref="F9:F30" si="1">D9*E9</f>
        <v>0</v>
      </c>
    </row>
    <row r="10" spans="1:6" ht="14.5" x14ac:dyDescent="0.35">
      <c r="A10" s="72"/>
      <c r="B10" s="6"/>
      <c r="C10" s="6"/>
      <c r="D10" s="6">
        <f t="shared" si="0"/>
        <v>0</v>
      </c>
      <c r="E10" s="71">
        <v>25</v>
      </c>
      <c r="F10" s="71">
        <f t="shared" si="1"/>
        <v>0</v>
      </c>
    </row>
    <row r="11" spans="1:6" ht="14.5" x14ac:dyDescent="0.35">
      <c r="A11" s="72"/>
      <c r="B11" s="6"/>
      <c r="C11" s="6"/>
      <c r="D11" s="6">
        <f t="shared" si="0"/>
        <v>0</v>
      </c>
      <c r="E11" s="71">
        <v>25</v>
      </c>
      <c r="F11" s="71">
        <f t="shared" si="1"/>
        <v>0</v>
      </c>
    </row>
    <row r="12" spans="1:6" ht="14.5" x14ac:dyDescent="0.35">
      <c r="A12" s="72"/>
      <c r="B12" s="6"/>
      <c r="C12" s="6"/>
      <c r="D12" s="6">
        <f t="shared" si="0"/>
        <v>0</v>
      </c>
      <c r="E12" s="71">
        <v>25</v>
      </c>
      <c r="F12" s="71">
        <f t="shared" si="1"/>
        <v>0</v>
      </c>
    </row>
    <row r="13" spans="1:6" ht="14.5" x14ac:dyDescent="0.35">
      <c r="A13" s="72"/>
      <c r="B13" s="6"/>
      <c r="C13" s="6"/>
      <c r="D13" s="6">
        <f t="shared" si="0"/>
        <v>0</v>
      </c>
      <c r="E13" s="71">
        <v>25</v>
      </c>
      <c r="F13" s="71">
        <f t="shared" si="1"/>
        <v>0</v>
      </c>
    </row>
    <row r="14" spans="1:6" ht="14.5" x14ac:dyDescent="0.35">
      <c r="A14" s="72"/>
      <c r="B14" s="6"/>
      <c r="C14" s="6"/>
      <c r="D14" s="6">
        <f t="shared" si="0"/>
        <v>0</v>
      </c>
      <c r="E14" s="71">
        <v>25</v>
      </c>
      <c r="F14" s="71">
        <f t="shared" si="1"/>
        <v>0</v>
      </c>
    </row>
    <row r="15" spans="1:6" ht="14.5" x14ac:dyDescent="0.35">
      <c r="A15" s="72"/>
      <c r="B15" s="6"/>
      <c r="C15" s="6"/>
      <c r="D15" s="6">
        <f t="shared" si="0"/>
        <v>0</v>
      </c>
      <c r="E15" s="71">
        <v>25</v>
      </c>
      <c r="F15" s="71">
        <f t="shared" si="1"/>
        <v>0</v>
      </c>
    </row>
    <row r="16" spans="1:6" ht="14.5" x14ac:dyDescent="0.35">
      <c r="A16" s="72"/>
      <c r="B16" s="6"/>
      <c r="C16" s="6"/>
      <c r="D16" s="6">
        <f t="shared" si="0"/>
        <v>0</v>
      </c>
      <c r="E16" s="71">
        <v>25</v>
      </c>
      <c r="F16" s="71">
        <f t="shared" si="1"/>
        <v>0</v>
      </c>
    </row>
    <row r="17" spans="1:6" ht="14.5" x14ac:dyDescent="0.35">
      <c r="A17" s="72"/>
      <c r="B17" s="6"/>
      <c r="C17" s="6"/>
      <c r="D17" s="6">
        <f t="shared" si="0"/>
        <v>0</v>
      </c>
      <c r="E17" s="71">
        <v>25</v>
      </c>
      <c r="F17" s="71">
        <f t="shared" si="1"/>
        <v>0</v>
      </c>
    </row>
    <row r="18" spans="1:6" ht="14.5" x14ac:dyDescent="0.35">
      <c r="A18" s="72"/>
      <c r="B18" s="6"/>
      <c r="C18" s="6"/>
      <c r="D18" s="6">
        <f t="shared" si="0"/>
        <v>0</v>
      </c>
      <c r="E18" s="71">
        <v>25</v>
      </c>
      <c r="F18" s="71">
        <f t="shared" si="1"/>
        <v>0</v>
      </c>
    </row>
    <row r="19" spans="1:6" ht="14.5" x14ac:dyDescent="0.35">
      <c r="A19" s="72"/>
      <c r="B19" s="6"/>
      <c r="C19" s="6"/>
      <c r="D19" s="6">
        <f t="shared" si="0"/>
        <v>0</v>
      </c>
      <c r="E19" s="71">
        <v>25</v>
      </c>
      <c r="F19" s="71">
        <f t="shared" si="1"/>
        <v>0</v>
      </c>
    </row>
    <row r="20" spans="1:6" ht="14.5" x14ac:dyDescent="0.35">
      <c r="A20" s="72"/>
      <c r="B20" s="6"/>
      <c r="C20" s="6"/>
      <c r="D20" s="6">
        <f t="shared" si="0"/>
        <v>0</v>
      </c>
      <c r="E20" s="71">
        <v>25</v>
      </c>
      <c r="F20" s="71">
        <f t="shared" si="1"/>
        <v>0</v>
      </c>
    </row>
    <row r="21" spans="1:6" ht="14.5" x14ac:dyDescent="0.35">
      <c r="A21" s="72"/>
      <c r="B21" s="6"/>
      <c r="C21" s="6"/>
      <c r="D21" s="6">
        <f t="shared" si="0"/>
        <v>0</v>
      </c>
      <c r="E21" s="71">
        <v>25</v>
      </c>
      <c r="F21" s="71">
        <f t="shared" si="1"/>
        <v>0</v>
      </c>
    </row>
    <row r="22" spans="1:6" ht="14.5" x14ac:dyDescent="0.35">
      <c r="A22" s="72"/>
      <c r="B22" s="6"/>
      <c r="C22" s="6"/>
      <c r="D22" s="6">
        <f t="shared" si="0"/>
        <v>0</v>
      </c>
      <c r="E22" s="71">
        <v>25</v>
      </c>
      <c r="F22" s="71">
        <f t="shared" si="1"/>
        <v>0</v>
      </c>
    </row>
    <row r="23" spans="1:6" ht="15.75" customHeight="1" x14ac:dyDescent="0.35">
      <c r="A23" s="72"/>
      <c r="B23" s="6"/>
      <c r="C23" s="6"/>
      <c r="D23" s="6">
        <f t="shared" si="0"/>
        <v>0</v>
      </c>
      <c r="E23" s="71">
        <v>25</v>
      </c>
      <c r="F23" s="71">
        <f t="shared" si="1"/>
        <v>0</v>
      </c>
    </row>
    <row r="24" spans="1:6" ht="15.75" customHeight="1" x14ac:dyDescent="0.35">
      <c r="A24" s="72"/>
      <c r="B24" s="6"/>
      <c r="C24" s="6"/>
      <c r="D24" s="6">
        <f t="shared" si="0"/>
        <v>0</v>
      </c>
      <c r="E24" s="71">
        <v>25</v>
      </c>
      <c r="F24" s="71">
        <f t="shared" si="1"/>
        <v>0</v>
      </c>
    </row>
    <row r="25" spans="1:6" ht="15.75" customHeight="1" x14ac:dyDescent="0.35">
      <c r="A25" s="72"/>
      <c r="B25" s="6"/>
      <c r="C25" s="6"/>
      <c r="D25" s="6">
        <f t="shared" si="0"/>
        <v>0</v>
      </c>
      <c r="E25" s="71">
        <v>25</v>
      </c>
      <c r="F25" s="71">
        <f t="shared" si="1"/>
        <v>0</v>
      </c>
    </row>
    <row r="26" spans="1:6" ht="15.75" customHeight="1" x14ac:dyDescent="0.35">
      <c r="A26" s="72"/>
      <c r="B26" s="6"/>
      <c r="C26" s="6"/>
      <c r="D26" s="6">
        <f t="shared" si="0"/>
        <v>0</v>
      </c>
      <c r="E26" s="71">
        <v>25</v>
      </c>
      <c r="F26" s="71">
        <f t="shared" si="1"/>
        <v>0</v>
      </c>
    </row>
    <row r="27" spans="1:6" ht="15.75" customHeight="1" x14ac:dyDescent="0.35">
      <c r="A27" s="72"/>
      <c r="B27" s="6"/>
      <c r="C27" s="6"/>
      <c r="D27" s="6">
        <f t="shared" si="0"/>
        <v>0</v>
      </c>
      <c r="E27" s="71">
        <v>25</v>
      </c>
      <c r="F27" s="71">
        <f t="shared" si="1"/>
        <v>0</v>
      </c>
    </row>
    <row r="28" spans="1:6" ht="15.75" customHeight="1" x14ac:dyDescent="0.35">
      <c r="A28" s="72"/>
      <c r="B28" s="6"/>
      <c r="C28" s="6"/>
      <c r="D28" s="6">
        <f t="shared" si="0"/>
        <v>0</v>
      </c>
      <c r="E28" s="71">
        <v>25</v>
      </c>
      <c r="F28" s="71">
        <f t="shared" si="1"/>
        <v>0</v>
      </c>
    </row>
    <row r="29" spans="1:6" ht="15.75" customHeight="1" x14ac:dyDescent="0.35">
      <c r="A29" s="72"/>
      <c r="B29" s="6"/>
      <c r="C29" s="6"/>
      <c r="D29" s="6">
        <f t="shared" si="0"/>
        <v>0</v>
      </c>
      <c r="E29" s="71">
        <v>25</v>
      </c>
      <c r="F29" s="71">
        <f t="shared" si="1"/>
        <v>0</v>
      </c>
    </row>
    <row r="30" spans="1:6" ht="15.75" customHeight="1" x14ac:dyDescent="0.35">
      <c r="A30" s="72"/>
      <c r="B30" s="6"/>
      <c r="C30" s="6"/>
      <c r="D30" s="6">
        <f t="shared" si="0"/>
        <v>0</v>
      </c>
      <c r="E30" s="71">
        <v>25</v>
      </c>
      <c r="F30" s="71">
        <f t="shared" si="1"/>
        <v>0</v>
      </c>
    </row>
    <row r="31" spans="1:6" ht="15.75" customHeight="1" x14ac:dyDescent="0.35">
      <c r="A31" s="73"/>
      <c r="B31" s="7"/>
      <c r="C31" s="74" t="s">
        <v>84</v>
      </c>
      <c r="D31" s="7">
        <f>SUM(D9:D30)</f>
        <v>0</v>
      </c>
      <c r="E31" s="31"/>
      <c r="F31" s="31">
        <f>SUM(F9:F30)</f>
        <v>0</v>
      </c>
    </row>
    <row r="32" spans="1:6" ht="15.75" customHeight="1" x14ac:dyDescent="0.35">
      <c r="A32" s="73"/>
      <c r="C32" s="74" t="s">
        <v>85</v>
      </c>
      <c r="D32" s="7">
        <f>D31*0.1</f>
        <v>0</v>
      </c>
      <c r="E32" s="31"/>
      <c r="F32" s="31">
        <f>F31*0.1</f>
        <v>0</v>
      </c>
    </row>
    <row r="33" spans="1:6" ht="15.75" customHeight="1" x14ac:dyDescent="0.35">
      <c r="A33" s="73"/>
      <c r="C33" s="75" t="s">
        <v>86</v>
      </c>
      <c r="D33" s="76">
        <f>D31+D32</f>
        <v>0</v>
      </c>
      <c r="E33" s="77"/>
      <c r="F33" s="77">
        <f>F31+F32</f>
        <v>0</v>
      </c>
    </row>
    <row r="34" spans="1:6" ht="15.75" customHeight="1" x14ac:dyDescent="0.3"/>
    <row r="35" spans="1:6" ht="15.75" customHeight="1" x14ac:dyDescent="0.3"/>
    <row r="36" spans="1:6" ht="15.75" customHeight="1" x14ac:dyDescent="0.3"/>
    <row r="37" spans="1:6" ht="15.75" customHeight="1" x14ac:dyDescent="0.3"/>
    <row r="38" spans="1:6" ht="15.75" customHeight="1" x14ac:dyDescent="0.3"/>
    <row r="39" spans="1:6" ht="15.75" customHeight="1" x14ac:dyDescent="0.3"/>
    <row r="40" spans="1:6" ht="15.75" customHeight="1" x14ac:dyDescent="0.3"/>
    <row r="41" spans="1:6" ht="15.75" customHeight="1" x14ac:dyDescent="0.3"/>
    <row r="42" spans="1:6" ht="15.75" customHeight="1" x14ac:dyDescent="0.3"/>
    <row r="43" spans="1:6" ht="15.75" customHeight="1" x14ac:dyDescent="0.3"/>
    <row r="44" spans="1:6" ht="15.75" customHeight="1" x14ac:dyDescent="0.3"/>
    <row r="45" spans="1:6" ht="15.75" customHeight="1" x14ac:dyDescent="0.3"/>
    <row r="46" spans="1:6" ht="15.75" customHeight="1" x14ac:dyDescent="0.3"/>
    <row r="47" spans="1:6" ht="15.75" customHeight="1" x14ac:dyDescent="0.3"/>
    <row r="48" spans="1:6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</sheetData>
  <pageMargins left="0.7" right="0.7" top="0.75" bottom="0.75" header="0" footer="0"/>
  <pageSetup fitToHeight="0" orientation="portrait"/>
  <headerFooter>
    <oddHeader>&amp;CTeam Project Project Management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0B575-9549-4767-A67F-88961D622B92}">
  <dimension ref="A2:D43"/>
  <sheetViews>
    <sheetView tabSelected="1" topLeftCell="A29" workbookViewId="0">
      <selection activeCell="C42" sqref="C42"/>
    </sheetView>
  </sheetViews>
  <sheetFormatPr defaultRowHeight="14" x14ac:dyDescent="0.3"/>
  <cols>
    <col min="1" max="1" width="25.58203125" customWidth="1"/>
    <col min="2" max="2" width="28.6640625" customWidth="1"/>
    <col min="3" max="3" width="9.75" bestFit="1" customWidth="1"/>
  </cols>
  <sheetData>
    <row r="2" spans="1:3" x14ac:dyDescent="0.3">
      <c r="A2" s="142" t="s">
        <v>184</v>
      </c>
    </row>
    <row r="3" spans="1:3" x14ac:dyDescent="0.3">
      <c r="A3" s="141" t="s">
        <v>185</v>
      </c>
    </row>
    <row r="5" spans="1:3" x14ac:dyDescent="0.3">
      <c r="A5" s="141"/>
    </row>
    <row r="6" spans="1:3" x14ac:dyDescent="0.3">
      <c r="A6" s="143" t="s">
        <v>179</v>
      </c>
      <c r="B6" s="149" t="s">
        <v>200</v>
      </c>
    </row>
    <row r="7" spans="1:3" x14ac:dyDescent="0.3">
      <c r="A7" s="145" t="s">
        <v>170</v>
      </c>
      <c r="B7" s="144"/>
    </row>
    <row r="8" spans="1:3" x14ac:dyDescent="0.3">
      <c r="A8" s="145" t="s">
        <v>171</v>
      </c>
      <c r="B8" s="144"/>
    </row>
    <row r="9" spans="1:3" x14ac:dyDescent="0.3">
      <c r="A9" s="145" t="s">
        <v>176</v>
      </c>
      <c r="B9" s="144"/>
    </row>
    <row r="10" spans="1:3" x14ac:dyDescent="0.3">
      <c r="A10" s="145" t="s">
        <v>177</v>
      </c>
      <c r="B10" s="144"/>
    </row>
    <row r="11" spans="1:3" x14ac:dyDescent="0.3">
      <c r="A11" s="145" t="s">
        <v>178</v>
      </c>
      <c r="B11" s="144"/>
    </row>
    <row r="14" spans="1:3" x14ac:dyDescent="0.3">
      <c r="A14" s="147" t="s">
        <v>180</v>
      </c>
      <c r="C14" s="141"/>
    </row>
    <row r="15" spans="1:3" x14ac:dyDescent="0.3">
      <c r="A15" s="147">
        <v>1</v>
      </c>
      <c r="B15" s="146" t="s">
        <v>183</v>
      </c>
      <c r="C15" s="141"/>
    </row>
    <row r="16" spans="1:3" x14ac:dyDescent="0.3">
      <c r="A16" s="147">
        <v>2</v>
      </c>
      <c r="B16" s="146" t="s">
        <v>181</v>
      </c>
    </row>
    <row r="17" spans="1:4" x14ac:dyDescent="0.3">
      <c r="A17" s="147">
        <v>3</v>
      </c>
      <c r="B17" s="141" t="s">
        <v>182</v>
      </c>
    </row>
    <row r="19" spans="1:4" x14ac:dyDescent="0.3">
      <c r="A19" s="141"/>
    </row>
    <row r="21" spans="1:4" x14ac:dyDescent="0.3">
      <c r="A21" s="145" t="s">
        <v>170</v>
      </c>
      <c r="B21" s="144"/>
    </row>
    <row r="22" spans="1:4" x14ac:dyDescent="0.3">
      <c r="A22" s="145" t="s">
        <v>171</v>
      </c>
      <c r="B22" s="144"/>
    </row>
    <row r="23" spans="1:4" x14ac:dyDescent="0.3">
      <c r="A23" s="145" t="s">
        <v>176</v>
      </c>
      <c r="B23" s="144"/>
    </row>
    <row r="24" spans="1:4" x14ac:dyDescent="0.3">
      <c r="A24" s="145" t="s">
        <v>177</v>
      </c>
      <c r="B24" s="144"/>
    </row>
    <row r="25" spans="1:4" x14ac:dyDescent="0.3">
      <c r="A25" s="145" t="s">
        <v>178</v>
      </c>
      <c r="B25" s="144"/>
    </row>
    <row r="28" spans="1:4" x14ac:dyDescent="0.3">
      <c r="A28" t="s">
        <v>186</v>
      </c>
      <c r="B28" t="s">
        <v>188</v>
      </c>
      <c r="C28" t="s">
        <v>35</v>
      </c>
      <c r="D28" t="s">
        <v>189</v>
      </c>
    </row>
    <row r="29" spans="1:4" x14ac:dyDescent="0.3">
      <c r="A29" s="144" t="s">
        <v>187</v>
      </c>
      <c r="B29" s="148">
        <v>44805</v>
      </c>
      <c r="C29" s="148">
        <v>44806</v>
      </c>
      <c r="D29" s="144">
        <f>SUM(C29-B29)</f>
        <v>1</v>
      </c>
    </row>
    <row r="30" spans="1:4" x14ac:dyDescent="0.3">
      <c r="A30" s="149" t="s">
        <v>190</v>
      </c>
      <c r="B30" s="148">
        <v>44806</v>
      </c>
      <c r="C30" s="148">
        <v>44809</v>
      </c>
      <c r="D30" s="144">
        <f t="shared" ref="D30:D43" si="0">SUM(C30-B30)</f>
        <v>3</v>
      </c>
    </row>
    <row r="31" spans="1:4" x14ac:dyDescent="0.3">
      <c r="A31" s="149" t="s">
        <v>193</v>
      </c>
      <c r="B31" s="148">
        <v>44809</v>
      </c>
      <c r="C31" s="148">
        <v>44810</v>
      </c>
      <c r="D31" s="144">
        <f t="shared" si="0"/>
        <v>1</v>
      </c>
    </row>
    <row r="32" spans="1:4" x14ac:dyDescent="0.3">
      <c r="A32" s="149" t="s">
        <v>191</v>
      </c>
      <c r="B32" s="148">
        <v>44810</v>
      </c>
      <c r="C32" s="148">
        <v>44824</v>
      </c>
      <c r="D32" s="144">
        <f t="shared" si="0"/>
        <v>14</v>
      </c>
    </row>
    <row r="33" spans="1:4" x14ac:dyDescent="0.3">
      <c r="A33" s="149" t="s">
        <v>192</v>
      </c>
      <c r="B33" s="148">
        <v>44810</v>
      </c>
      <c r="C33" s="148">
        <v>44824</v>
      </c>
      <c r="D33" s="144">
        <f t="shared" si="0"/>
        <v>14</v>
      </c>
    </row>
    <row r="34" spans="1:4" x14ac:dyDescent="0.3">
      <c r="A34" s="149" t="s">
        <v>194</v>
      </c>
      <c r="B34" s="148">
        <v>44810</v>
      </c>
      <c r="C34" s="148">
        <v>44824</v>
      </c>
      <c r="D34" s="144">
        <f t="shared" si="0"/>
        <v>14</v>
      </c>
    </row>
    <row r="35" spans="1:4" x14ac:dyDescent="0.3">
      <c r="A35" s="149" t="s">
        <v>202</v>
      </c>
      <c r="B35" s="148">
        <v>44825</v>
      </c>
      <c r="C35" s="148">
        <v>44829</v>
      </c>
      <c r="D35" s="144">
        <f t="shared" si="0"/>
        <v>4</v>
      </c>
    </row>
    <row r="36" spans="1:4" x14ac:dyDescent="0.3">
      <c r="A36" s="149" t="s">
        <v>195</v>
      </c>
      <c r="B36" s="148">
        <v>44829</v>
      </c>
      <c r="C36" s="148">
        <v>44832</v>
      </c>
      <c r="D36" s="144">
        <f t="shared" si="0"/>
        <v>3</v>
      </c>
    </row>
    <row r="37" spans="1:4" x14ac:dyDescent="0.3">
      <c r="A37" s="149" t="s">
        <v>196</v>
      </c>
      <c r="B37" s="148">
        <v>44835</v>
      </c>
      <c r="C37" s="148">
        <v>44844</v>
      </c>
      <c r="D37" s="144">
        <f t="shared" si="0"/>
        <v>9</v>
      </c>
    </row>
    <row r="38" spans="1:4" x14ac:dyDescent="0.3">
      <c r="A38" s="149" t="s">
        <v>145</v>
      </c>
      <c r="B38" s="148">
        <v>44838</v>
      </c>
      <c r="C38" s="148">
        <v>44846</v>
      </c>
      <c r="D38" s="144">
        <f t="shared" si="0"/>
        <v>8</v>
      </c>
    </row>
    <row r="39" spans="1:4" x14ac:dyDescent="0.3">
      <c r="A39" s="149" t="s">
        <v>203</v>
      </c>
      <c r="B39" s="148">
        <v>44848</v>
      </c>
      <c r="C39" s="148">
        <v>44849</v>
      </c>
      <c r="D39" s="144">
        <f t="shared" si="0"/>
        <v>1</v>
      </c>
    </row>
    <row r="40" spans="1:4" x14ac:dyDescent="0.3">
      <c r="A40" s="149" t="s">
        <v>197</v>
      </c>
      <c r="B40" s="157">
        <v>44849</v>
      </c>
      <c r="C40" s="148">
        <v>44850</v>
      </c>
      <c r="D40" s="144">
        <f t="shared" si="0"/>
        <v>1</v>
      </c>
    </row>
    <row r="41" spans="1:4" x14ac:dyDescent="0.3">
      <c r="A41" s="149" t="s">
        <v>196</v>
      </c>
      <c r="B41" s="148">
        <v>44851</v>
      </c>
      <c r="C41" s="148">
        <v>44862</v>
      </c>
      <c r="D41" s="144">
        <f t="shared" si="0"/>
        <v>11</v>
      </c>
    </row>
    <row r="42" spans="1:4" x14ac:dyDescent="0.3">
      <c r="A42" s="149" t="s">
        <v>198</v>
      </c>
      <c r="B42" s="148">
        <v>44852</v>
      </c>
      <c r="C42" s="148">
        <v>44863</v>
      </c>
      <c r="D42" s="144">
        <f t="shared" si="0"/>
        <v>11</v>
      </c>
    </row>
    <row r="43" spans="1:4" x14ac:dyDescent="0.3">
      <c r="A43" s="149" t="s">
        <v>201</v>
      </c>
      <c r="B43" s="148">
        <v>44864</v>
      </c>
      <c r="C43" s="148">
        <v>44865</v>
      </c>
      <c r="D43" s="144">
        <f t="shared" si="0"/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1"/>
  <sheetViews>
    <sheetView topLeftCell="D43" workbookViewId="0">
      <selection activeCell="C25" sqref="C25"/>
    </sheetView>
  </sheetViews>
  <sheetFormatPr defaultColWidth="12.58203125" defaultRowHeight="15" customHeight="1" x14ac:dyDescent="0.3"/>
  <cols>
    <col min="1" max="1" width="17.4140625" customWidth="1"/>
    <col min="2" max="2" width="26.08203125" customWidth="1"/>
    <col min="3" max="3" width="30.9140625" customWidth="1"/>
    <col min="4" max="4" width="13.58203125" customWidth="1"/>
    <col min="5" max="5" width="10.4140625" customWidth="1"/>
    <col min="6" max="6" width="9.6640625" customWidth="1"/>
    <col min="7" max="26" width="8.58203125" customWidth="1"/>
  </cols>
  <sheetData>
    <row r="1" spans="1:26" ht="15" customHeight="1" x14ac:dyDescent="0.3">
      <c r="A1" s="132" t="s">
        <v>90</v>
      </c>
      <c r="B1" s="133" t="s">
        <v>167</v>
      </c>
      <c r="C1" s="134"/>
    </row>
    <row r="2" spans="1:26" ht="15" customHeight="1" x14ac:dyDescent="0.3">
      <c r="A2" s="135" t="s">
        <v>158</v>
      </c>
      <c r="B2" s="136"/>
      <c r="C2" s="137" t="s">
        <v>159</v>
      </c>
    </row>
    <row r="3" spans="1:26" ht="15" customHeight="1" x14ac:dyDescent="0.3">
      <c r="A3" s="135" t="s">
        <v>160</v>
      </c>
      <c r="B3" s="136"/>
      <c r="C3" s="137" t="s">
        <v>161</v>
      </c>
    </row>
    <row r="4" spans="1:26" ht="15" customHeight="1" x14ac:dyDescent="0.3">
      <c r="A4" s="135"/>
      <c r="B4" s="136"/>
      <c r="C4" s="137" t="s">
        <v>162</v>
      </c>
    </row>
    <row r="5" spans="1:26" ht="15" customHeight="1" x14ac:dyDescent="0.3">
      <c r="A5" s="135" t="s">
        <v>163</v>
      </c>
      <c r="B5" s="136"/>
      <c r="C5" s="137" t="s">
        <v>164</v>
      </c>
    </row>
    <row r="6" spans="1:26" ht="15" customHeight="1" thickBot="1" x14ac:dyDescent="0.35">
      <c r="A6" s="138" t="s">
        <v>165</v>
      </c>
      <c r="B6" s="139"/>
      <c r="C6" s="140" t="s">
        <v>166</v>
      </c>
    </row>
    <row r="8" spans="1:26" ht="13.5" customHeight="1" x14ac:dyDescent="0.3">
      <c r="A8" s="22"/>
      <c r="B8" s="22" t="s">
        <v>31</v>
      </c>
      <c r="C8" s="22" t="s">
        <v>147</v>
      </c>
      <c r="D8" s="22" t="s">
        <v>32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3.5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3.5" customHeight="1" x14ac:dyDescent="0.3">
      <c r="A10" s="22"/>
      <c r="B10" s="50" t="s">
        <v>33</v>
      </c>
      <c r="C10" s="50" t="s">
        <v>34</v>
      </c>
      <c r="D10" s="50" t="s">
        <v>35</v>
      </c>
      <c r="E10" s="50" t="s">
        <v>36</v>
      </c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3.5" customHeight="1" x14ac:dyDescent="0.3">
      <c r="A11" s="22"/>
      <c r="B11" s="50" t="s">
        <v>37</v>
      </c>
      <c r="C11" s="51">
        <v>43922</v>
      </c>
      <c r="D11" s="51">
        <v>43934</v>
      </c>
      <c r="E11" s="50">
        <f t="shared" ref="E11:E27" si="0">($D11-$C11)</f>
        <v>12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3.5" customHeight="1" x14ac:dyDescent="0.3">
      <c r="A12" s="22"/>
      <c r="B12" s="50" t="s">
        <v>38</v>
      </c>
      <c r="C12" s="51">
        <v>43928</v>
      </c>
      <c r="D12" s="51">
        <v>43934</v>
      </c>
      <c r="E12" s="50">
        <f t="shared" si="0"/>
        <v>6</v>
      </c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3.5" customHeight="1" x14ac:dyDescent="0.3">
      <c r="A13" s="22"/>
      <c r="B13" s="50" t="s">
        <v>39</v>
      </c>
      <c r="C13" s="51">
        <v>43929</v>
      </c>
      <c r="D13" s="51">
        <v>43934</v>
      </c>
      <c r="E13" s="50">
        <f t="shared" si="0"/>
        <v>5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3.5" customHeight="1" x14ac:dyDescent="0.3">
      <c r="A14" s="22"/>
      <c r="B14" s="50" t="s">
        <v>40</v>
      </c>
      <c r="C14" s="51">
        <v>43936</v>
      </c>
      <c r="D14" s="51">
        <v>43939</v>
      </c>
      <c r="E14" s="50">
        <f t="shared" si="0"/>
        <v>3</v>
      </c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3.5" customHeight="1" x14ac:dyDescent="0.3">
      <c r="A15" s="22"/>
      <c r="B15" s="50" t="s">
        <v>41</v>
      </c>
      <c r="C15" s="51">
        <v>43942</v>
      </c>
      <c r="D15" s="51">
        <v>43948</v>
      </c>
      <c r="E15" s="50">
        <f t="shared" si="0"/>
        <v>6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3.5" customHeight="1" x14ac:dyDescent="0.3">
      <c r="A16" s="22"/>
      <c r="B16" s="50" t="s">
        <v>42</v>
      </c>
      <c r="C16" s="51">
        <v>43942</v>
      </c>
      <c r="D16" s="51">
        <v>43948</v>
      </c>
      <c r="E16" s="50">
        <f t="shared" si="0"/>
        <v>6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3.5" customHeight="1" x14ac:dyDescent="0.3">
      <c r="A17" s="22"/>
      <c r="B17" s="52" t="s">
        <v>43</v>
      </c>
      <c r="C17" s="51">
        <v>43942</v>
      </c>
      <c r="D17" s="51">
        <v>43948</v>
      </c>
      <c r="E17" s="50">
        <f t="shared" si="0"/>
        <v>6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3.5" customHeight="1" x14ac:dyDescent="0.3">
      <c r="A18" s="22"/>
      <c r="B18" s="52" t="s">
        <v>44</v>
      </c>
      <c r="C18" s="51">
        <v>43946</v>
      </c>
      <c r="D18" s="51">
        <v>43948</v>
      </c>
      <c r="E18" s="50">
        <f t="shared" si="0"/>
        <v>2</v>
      </c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3.5" customHeight="1" x14ac:dyDescent="0.3">
      <c r="A19" s="22"/>
      <c r="B19" s="50" t="s">
        <v>45</v>
      </c>
      <c r="C19" s="51">
        <v>43946</v>
      </c>
      <c r="D19" s="51">
        <v>43948</v>
      </c>
      <c r="E19" s="50">
        <f t="shared" si="0"/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3.5" customHeight="1" x14ac:dyDescent="0.3">
      <c r="A20" s="22"/>
      <c r="B20" s="50" t="s">
        <v>46</v>
      </c>
      <c r="C20" s="51">
        <v>43949</v>
      </c>
      <c r="D20" s="51">
        <v>43952</v>
      </c>
      <c r="E20" s="50">
        <f t="shared" si="0"/>
        <v>3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3.5" customHeight="1" x14ac:dyDescent="0.3">
      <c r="A21" s="22"/>
      <c r="B21" s="50" t="s">
        <v>47</v>
      </c>
      <c r="C21" s="51">
        <v>43952</v>
      </c>
      <c r="D21" s="51">
        <v>43953</v>
      </c>
      <c r="E21" s="50">
        <f t="shared" si="0"/>
        <v>1</v>
      </c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3.5" customHeight="1" x14ac:dyDescent="0.3">
      <c r="A22" s="22"/>
      <c r="B22" s="50" t="s">
        <v>48</v>
      </c>
      <c r="C22" s="51">
        <v>43956</v>
      </c>
      <c r="D22" s="51">
        <v>43960</v>
      </c>
      <c r="E22" s="50">
        <f t="shared" si="0"/>
        <v>4</v>
      </c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3.5" customHeight="1" x14ac:dyDescent="0.3">
      <c r="A23" s="22"/>
      <c r="B23" s="50" t="s">
        <v>49</v>
      </c>
      <c r="C23" s="51">
        <v>43961</v>
      </c>
      <c r="D23" s="51">
        <v>43962</v>
      </c>
      <c r="E23" s="50">
        <f t="shared" si="0"/>
        <v>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3.5" customHeight="1" x14ac:dyDescent="0.3">
      <c r="A24" s="22"/>
      <c r="B24" s="50" t="s">
        <v>50</v>
      </c>
      <c r="C24" s="51">
        <v>43965</v>
      </c>
      <c r="D24" s="51">
        <v>43966</v>
      </c>
      <c r="E24" s="50">
        <f t="shared" si="0"/>
        <v>1</v>
      </c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3.5" customHeight="1" x14ac:dyDescent="0.3">
      <c r="A25" s="22"/>
      <c r="B25" s="50" t="s">
        <v>51</v>
      </c>
      <c r="C25" s="51">
        <v>43965</v>
      </c>
      <c r="D25" s="51">
        <v>43966</v>
      </c>
      <c r="E25" s="50">
        <f t="shared" si="0"/>
        <v>1</v>
      </c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3.5" customHeight="1" x14ac:dyDescent="0.3">
      <c r="A26" s="22"/>
      <c r="B26" s="50" t="s">
        <v>52</v>
      </c>
      <c r="C26" s="51">
        <v>43965</v>
      </c>
      <c r="D26" s="51">
        <v>43966</v>
      </c>
      <c r="E26" s="50">
        <f t="shared" si="0"/>
        <v>1</v>
      </c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3.5" customHeight="1" x14ac:dyDescent="0.3">
      <c r="A27" s="22"/>
      <c r="B27" s="50" t="s">
        <v>53</v>
      </c>
      <c r="C27" s="51">
        <v>43965</v>
      </c>
      <c r="D27" s="51">
        <v>43966</v>
      </c>
      <c r="E27" s="50">
        <f t="shared" si="0"/>
        <v>1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3.5" customHeight="1" x14ac:dyDescent="0.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3.5" customHeight="1" x14ac:dyDescent="0.3">
      <c r="A29" s="22"/>
      <c r="B29" s="22"/>
      <c r="C29" s="22" t="s">
        <v>148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3.5" customHeight="1" x14ac:dyDescent="0.35">
      <c r="A30" s="22"/>
      <c r="B30" s="14" t="s">
        <v>54</v>
      </c>
      <c r="C30" s="53" t="s">
        <v>55</v>
      </c>
      <c r="D30" s="53" t="s">
        <v>56</v>
      </c>
      <c r="E30" s="14" t="s">
        <v>57</v>
      </c>
      <c r="F30" s="14" t="s">
        <v>58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3.5" customHeight="1" x14ac:dyDescent="0.3">
      <c r="A31" s="22"/>
      <c r="B31" s="50" t="s">
        <v>16</v>
      </c>
      <c r="C31" s="51">
        <v>43965</v>
      </c>
      <c r="D31" s="51">
        <v>43967</v>
      </c>
      <c r="E31" s="54">
        <f t="shared" ref="E31:E36" si="1">($D31-$C31)</f>
        <v>2</v>
      </c>
      <c r="F31" s="50" t="s">
        <v>59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3.5" customHeight="1" x14ac:dyDescent="0.3">
      <c r="A32" s="22"/>
      <c r="B32" s="50" t="s">
        <v>17</v>
      </c>
      <c r="C32" s="51">
        <v>43969</v>
      </c>
      <c r="D32" s="51">
        <v>43972</v>
      </c>
      <c r="E32" s="54">
        <f t="shared" si="1"/>
        <v>3</v>
      </c>
      <c r="F32" s="50" t="s">
        <v>59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3.5" customHeight="1" x14ac:dyDescent="0.3">
      <c r="A33" s="22"/>
      <c r="B33" s="50" t="s">
        <v>18</v>
      </c>
      <c r="C33" s="51">
        <v>43973</v>
      </c>
      <c r="D33" s="51">
        <v>43976</v>
      </c>
      <c r="E33" s="54">
        <f t="shared" si="1"/>
        <v>3</v>
      </c>
      <c r="F33" s="50" t="s">
        <v>60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3.5" customHeight="1" x14ac:dyDescent="0.3">
      <c r="A34" s="22"/>
      <c r="B34" s="50" t="s">
        <v>19</v>
      </c>
      <c r="C34" s="51">
        <v>43977</v>
      </c>
      <c r="D34" s="51">
        <v>43980</v>
      </c>
      <c r="E34" s="54">
        <f t="shared" si="1"/>
        <v>3</v>
      </c>
      <c r="F34" s="50" t="s">
        <v>60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3.5" customHeight="1" x14ac:dyDescent="0.3">
      <c r="A35" s="22"/>
      <c r="B35" s="50" t="s">
        <v>20</v>
      </c>
      <c r="C35" s="51">
        <v>43981</v>
      </c>
      <c r="D35" s="51">
        <v>43985</v>
      </c>
      <c r="E35" s="54">
        <f t="shared" si="1"/>
        <v>4</v>
      </c>
      <c r="F35" s="50" t="s">
        <v>60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3.5" customHeight="1" x14ac:dyDescent="0.3">
      <c r="A36" s="22"/>
      <c r="B36" s="50" t="s">
        <v>21</v>
      </c>
      <c r="C36" s="51">
        <v>43986</v>
      </c>
      <c r="D36" s="51">
        <v>43990</v>
      </c>
      <c r="E36" s="54">
        <f t="shared" si="1"/>
        <v>4</v>
      </c>
      <c r="F36" s="50" t="s">
        <v>59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3.5" customHeight="1" x14ac:dyDescent="0.3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3.5" customHeight="1" x14ac:dyDescent="0.35">
      <c r="A38" s="22"/>
      <c r="B38" s="14" t="s">
        <v>61</v>
      </c>
      <c r="C38" s="14" t="s">
        <v>62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3.5" customHeight="1" x14ac:dyDescent="0.3">
      <c r="A39" s="22"/>
      <c r="B39" s="50" t="s">
        <v>16</v>
      </c>
      <c r="C39" s="50" t="s">
        <v>63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3.5" customHeight="1" x14ac:dyDescent="0.3">
      <c r="A40" s="22"/>
      <c r="B40" s="50" t="s">
        <v>17</v>
      </c>
      <c r="C40" s="50" t="s">
        <v>64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3.5" customHeight="1" x14ac:dyDescent="0.3">
      <c r="A41" s="22"/>
      <c r="B41" s="50" t="s">
        <v>18</v>
      </c>
      <c r="C41" s="50" t="s">
        <v>65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3.5" customHeight="1" x14ac:dyDescent="0.3">
      <c r="A42" s="22"/>
      <c r="B42" s="50" t="s">
        <v>19</v>
      </c>
      <c r="C42" s="50" t="s">
        <v>66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3.5" customHeight="1" x14ac:dyDescent="0.3">
      <c r="A43" s="22"/>
      <c r="B43" s="50" t="s">
        <v>20</v>
      </c>
      <c r="C43" s="50" t="s">
        <v>67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3.5" customHeight="1" x14ac:dyDescent="0.3">
      <c r="A44" s="22"/>
      <c r="B44" s="50" t="s">
        <v>21</v>
      </c>
      <c r="C44" s="50" t="s">
        <v>68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3.5" customHeight="1" x14ac:dyDescent="0.3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3.5" customHeight="1" x14ac:dyDescent="0.3">
      <c r="A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3.5" customHeight="1" x14ac:dyDescent="0.3">
      <c r="A47" s="22"/>
      <c r="B47" s="22"/>
      <c r="C47" s="22" t="s">
        <v>149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3.5" customHeight="1" x14ac:dyDescent="0.3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3.5" customHeight="1" x14ac:dyDescent="0.3">
      <c r="A49" s="22"/>
      <c r="B49" s="116" t="s">
        <v>142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3.5" customHeight="1" x14ac:dyDescent="0.35">
      <c r="A50" s="22" t="s">
        <v>143</v>
      </c>
      <c r="B50" s="22"/>
      <c r="C50" s="53" t="s">
        <v>145</v>
      </c>
      <c r="D50" s="53" t="s">
        <v>146</v>
      </c>
      <c r="E50" s="14" t="s">
        <v>57</v>
      </c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3.5" customHeight="1" x14ac:dyDescent="0.3">
      <c r="A51" s="22" t="s">
        <v>144</v>
      </c>
      <c r="B51" s="50" t="s">
        <v>16</v>
      </c>
      <c r="C51" s="51">
        <v>44662</v>
      </c>
      <c r="D51" s="51">
        <v>44665</v>
      </c>
      <c r="E51" s="54">
        <f t="shared" ref="E51:E56" si="2">($D51-$C51)</f>
        <v>3</v>
      </c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3.5" customHeight="1" x14ac:dyDescent="0.3">
      <c r="A52" s="22"/>
      <c r="B52" s="50" t="s">
        <v>17</v>
      </c>
      <c r="C52" s="51">
        <v>44676</v>
      </c>
      <c r="D52" s="51">
        <v>44679</v>
      </c>
      <c r="E52" s="54">
        <f t="shared" si="2"/>
        <v>3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3.5" customHeight="1" x14ac:dyDescent="0.3">
      <c r="A53" s="22"/>
      <c r="B53" s="50" t="s">
        <v>18</v>
      </c>
      <c r="C53" s="51">
        <v>44683</v>
      </c>
      <c r="D53" s="51">
        <v>44686</v>
      </c>
      <c r="E53" s="54">
        <f t="shared" si="2"/>
        <v>3</v>
      </c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3.5" customHeight="1" x14ac:dyDescent="0.3">
      <c r="A54" s="22"/>
      <c r="B54" s="50" t="s">
        <v>19</v>
      </c>
      <c r="C54" s="51">
        <v>44690</v>
      </c>
      <c r="D54" s="51">
        <v>44693</v>
      </c>
      <c r="E54" s="54">
        <f t="shared" si="2"/>
        <v>3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3.5" customHeight="1" x14ac:dyDescent="0.3">
      <c r="A55" s="22"/>
      <c r="B55" s="50" t="s">
        <v>20</v>
      </c>
      <c r="C55" s="51">
        <v>44697</v>
      </c>
      <c r="D55" s="51">
        <v>44700</v>
      </c>
      <c r="E55" s="54">
        <f t="shared" si="2"/>
        <v>3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3.5" customHeight="1" x14ac:dyDescent="0.3">
      <c r="A56" s="22"/>
      <c r="B56" s="50" t="s">
        <v>21</v>
      </c>
      <c r="C56" s="119">
        <v>44711</v>
      </c>
      <c r="D56" s="119">
        <v>44714</v>
      </c>
      <c r="E56" s="120">
        <f t="shared" si="2"/>
        <v>3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3.5" customHeight="1" x14ac:dyDescent="0.35">
      <c r="A57" s="22"/>
      <c r="B57" s="118"/>
      <c r="C57" s="121"/>
      <c r="D57" s="121"/>
      <c r="E57" s="121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3.5" customHeight="1" x14ac:dyDescent="0.35">
      <c r="A58" s="22"/>
      <c r="B58" s="42"/>
      <c r="C58" s="121"/>
      <c r="D58" s="121"/>
      <c r="E58" s="121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3.5" customHeight="1" x14ac:dyDescent="0.35">
      <c r="A59" s="22"/>
      <c r="B59" s="42"/>
      <c r="C59" s="121"/>
      <c r="D59" s="121"/>
      <c r="E59" s="121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3.5" customHeight="1" x14ac:dyDescent="0.35">
      <c r="A60" s="22"/>
      <c r="B60" s="42"/>
      <c r="C60" s="121"/>
      <c r="D60" s="121"/>
      <c r="E60" s="121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3.5" customHeight="1" x14ac:dyDescent="0.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3.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3.5" customHeight="1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3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3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3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3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3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3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3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3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3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3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3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3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3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3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3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3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3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3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3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3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3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3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3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3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3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3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3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3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3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3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3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3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3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3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3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3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3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3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3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3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3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3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3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3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3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3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3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3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3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3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3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3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3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3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3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3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3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3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3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3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3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3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3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3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3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3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3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3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3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3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3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3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3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3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3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3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3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3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3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3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3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3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3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3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3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3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3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3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3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3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3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3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3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3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3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3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3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3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3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3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3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3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3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3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3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3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3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3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3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3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3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3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3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3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3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3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3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3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3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3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3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3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3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3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3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3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3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3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3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3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3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3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3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3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3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3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3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3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3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3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3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3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3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3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3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3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3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3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3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3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3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3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3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3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3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3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3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3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3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3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3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3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3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3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3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3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3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3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3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3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3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3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3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3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3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3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3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3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3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3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3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3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3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3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3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3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3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3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3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3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3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3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3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3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3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3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3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3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3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3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3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3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3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3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3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3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3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3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3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3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3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3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3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3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3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3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3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3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3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3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3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3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3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3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3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3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3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3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3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3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3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3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3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3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3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3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3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3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3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3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3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3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3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3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3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3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3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3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3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3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3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3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3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3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3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3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3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3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3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3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3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3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3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3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3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3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3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3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3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3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3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3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3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3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3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3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3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3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3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3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3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3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3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3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3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3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3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3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3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3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3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3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3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3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3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3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3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3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3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3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3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3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3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3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3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3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3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3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3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3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3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3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3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3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3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3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3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3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3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3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3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3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3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3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3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3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3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3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3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3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3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3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3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3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3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3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3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3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3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3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3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3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3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3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3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3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3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3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3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3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3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3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3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3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3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3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3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3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3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3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3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3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3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3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3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3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3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3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3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3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3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3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3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3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3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3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3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3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3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3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3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3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3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3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3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3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3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3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3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3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3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3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3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3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3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3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3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3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3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3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3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3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3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3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3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3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3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3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3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3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3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3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3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3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3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3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3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3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3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3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3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3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3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3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3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3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3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3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3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3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3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3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3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3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3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3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3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3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3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3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3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3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3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3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3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3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3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3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3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3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3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3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3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3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3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3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3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3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3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3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3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3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3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3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3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3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3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3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3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3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3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3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3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3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3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3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3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3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3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3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3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3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3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3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3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3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3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3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3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3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3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3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3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3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3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3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3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3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3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3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3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3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3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3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3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3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3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3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3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3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3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3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3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3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3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3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3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3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3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3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3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3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3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3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3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3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3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3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3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3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3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3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3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3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3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3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3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3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3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3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3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3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3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3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3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3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3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3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3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3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3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3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3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3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3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3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3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3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3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3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3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3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3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3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3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3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3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3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3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3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3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3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3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3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3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3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3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3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3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3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3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3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3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3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3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3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3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3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3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3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3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3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3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3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3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3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3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3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3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3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3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3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3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3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3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3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3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3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3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3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3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3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3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3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3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3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3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3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3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3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3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3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3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3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3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3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3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3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3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3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3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3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3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3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3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3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3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3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3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3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3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3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3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3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3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3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3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3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3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3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3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3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3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3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3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3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3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3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3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3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3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3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3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3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3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3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3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3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3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3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3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3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3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3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3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3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3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3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3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3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3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3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3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3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3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3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3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3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3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3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3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3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3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3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3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3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3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3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3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3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3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3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3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3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3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3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3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3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3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3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3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3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3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3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3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3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3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3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3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3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3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3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3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3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3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3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3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3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3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3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3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3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3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3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3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3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3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3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3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3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3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3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3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3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3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3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3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3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3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3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3.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3.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3.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3.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  <row r="1001" spans="1:26" ht="13.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DD6EE"/>
  </sheetPr>
  <dimension ref="A1:E1004"/>
  <sheetViews>
    <sheetView workbookViewId="0">
      <selection activeCell="C31" sqref="C31"/>
    </sheetView>
  </sheetViews>
  <sheetFormatPr defaultColWidth="12.58203125" defaultRowHeight="15" customHeight="1" x14ac:dyDescent="0.3"/>
  <cols>
    <col min="1" max="1" width="17.58203125" customWidth="1"/>
    <col min="2" max="2" width="8.58203125" customWidth="1"/>
    <col min="3" max="3" width="17.4140625" customWidth="1"/>
    <col min="4" max="4" width="8.58203125" customWidth="1"/>
    <col min="5" max="5" width="10.58203125" customWidth="1"/>
    <col min="6" max="26" width="8.58203125" customWidth="1"/>
  </cols>
  <sheetData>
    <row r="1" spans="1:5" ht="15" customHeight="1" x14ac:dyDescent="0.3">
      <c r="A1" s="132" t="s">
        <v>90</v>
      </c>
      <c r="B1" s="133" t="s">
        <v>167</v>
      </c>
      <c r="C1" s="134"/>
    </row>
    <row r="2" spans="1:5" ht="15" customHeight="1" x14ac:dyDescent="0.3">
      <c r="A2" s="135" t="s">
        <v>158</v>
      </c>
      <c r="B2" s="136"/>
      <c r="C2" s="137" t="s">
        <v>159</v>
      </c>
    </row>
    <row r="3" spans="1:5" ht="15" customHeight="1" x14ac:dyDescent="0.3">
      <c r="A3" s="135" t="s">
        <v>160</v>
      </c>
      <c r="B3" s="136"/>
      <c r="C3" s="137" t="s">
        <v>161</v>
      </c>
    </row>
    <row r="4" spans="1:5" ht="15" customHeight="1" x14ac:dyDescent="0.3">
      <c r="A4" s="135"/>
      <c r="B4" s="136"/>
      <c r="C4" s="137" t="s">
        <v>162</v>
      </c>
    </row>
    <row r="5" spans="1:5" ht="13.5" customHeight="1" x14ac:dyDescent="0.3">
      <c r="A5" s="135" t="s">
        <v>163</v>
      </c>
      <c r="B5" s="136"/>
      <c r="C5" s="137" t="s">
        <v>164</v>
      </c>
      <c r="D5" s="56"/>
      <c r="E5" s="94"/>
    </row>
    <row r="6" spans="1:5" ht="13.5" customHeight="1" thickBot="1" x14ac:dyDescent="0.35">
      <c r="A6" s="138" t="s">
        <v>165</v>
      </c>
      <c r="B6" s="139"/>
      <c r="C6" s="140" t="s">
        <v>166</v>
      </c>
      <c r="D6" s="56"/>
      <c r="E6" s="94"/>
    </row>
    <row r="7" spans="1:5" ht="13.5" customHeight="1" x14ac:dyDescent="0.3">
      <c r="C7" s="60"/>
      <c r="D7" s="61"/>
      <c r="E7" s="94"/>
    </row>
    <row r="8" spans="1:5" ht="13.5" customHeight="1" x14ac:dyDescent="0.3">
      <c r="D8" s="56"/>
      <c r="E8" s="94"/>
    </row>
    <row r="9" spans="1:5" ht="13.5" customHeight="1" x14ac:dyDescent="0.35">
      <c r="A9" s="64"/>
      <c r="B9" s="64" t="s">
        <v>138</v>
      </c>
      <c r="D9" s="41"/>
      <c r="E9" s="59"/>
    </row>
    <row r="10" spans="1:5" ht="13.5" customHeight="1" x14ac:dyDescent="0.35">
      <c r="A10" s="74" t="s">
        <v>91</v>
      </c>
      <c r="B10" s="7" t="s">
        <v>92</v>
      </c>
      <c r="C10" s="66" t="s">
        <v>93</v>
      </c>
      <c r="D10" s="96" t="s">
        <v>94</v>
      </c>
      <c r="E10" s="97" t="s">
        <v>95</v>
      </c>
    </row>
    <row r="11" spans="1:5" ht="13.5" customHeight="1" x14ac:dyDescent="0.35">
      <c r="A11" s="100"/>
      <c r="B11" s="99"/>
      <c r="C11" s="99"/>
      <c r="D11" s="100"/>
      <c r="E11" s="71">
        <f t="shared" ref="E11:E30" si="0">A11*D11</f>
        <v>0</v>
      </c>
    </row>
    <row r="12" spans="1:5" ht="13.5" customHeight="1" x14ac:dyDescent="0.35">
      <c r="A12" s="103"/>
      <c r="B12" s="102"/>
      <c r="C12" s="102"/>
      <c r="D12" s="103"/>
      <c r="E12" s="71">
        <f t="shared" si="0"/>
        <v>0</v>
      </c>
    </row>
    <row r="13" spans="1:5" ht="13.5" customHeight="1" x14ac:dyDescent="0.35">
      <c r="A13" s="103"/>
      <c r="B13" s="102"/>
      <c r="C13" s="102"/>
      <c r="D13" s="103"/>
      <c r="E13" s="71">
        <f t="shared" si="0"/>
        <v>0</v>
      </c>
    </row>
    <row r="14" spans="1:5" ht="13.5" customHeight="1" x14ac:dyDescent="0.35">
      <c r="A14" s="103"/>
      <c r="B14" s="102"/>
      <c r="C14" s="102"/>
      <c r="D14" s="103"/>
      <c r="E14" s="71">
        <f t="shared" si="0"/>
        <v>0</v>
      </c>
    </row>
    <row r="15" spans="1:5" ht="13.5" customHeight="1" x14ac:dyDescent="0.35">
      <c r="A15" s="103"/>
      <c r="B15" s="102"/>
      <c r="C15" s="102"/>
      <c r="D15" s="103"/>
      <c r="E15" s="71">
        <f t="shared" si="0"/>
        <v>0</v>
      </c>
    </row>
    <row r="16" spans="1:5" ht="13.5" customHeight="1" x14ac:dyDescent="0.35">
      <c r="A16" s="103"/>
      <c r="B16" s="102"/>
      <c r="C16" s="102"/>
      <c r="D16" s="103"/>
      <c r="E16" s="71">
        <f t="shared" si="0"/>
        <v>0</v>
      </c>
    </row>
    <row r="17" spans="1:5" ht="13.5" customHeight="1" x14ac:dyDescent="0.35">
      <c r="A17" s="103"/>
      <c r="B17" s="102"/>
      <c r="C17" s="104"/>
      <c r="D17" s="103"/>
      <c r="E17" s="71">
        <f t="shared" si="0"/>
        <v>0</v>
      </c>
    </row>
    <row r="18" spans="1:5" ht="13.5" customHeight="1" x14ac:dyDescent="0.35">
      <c r="A18" s="103"/>
      <c r="B18" s="102"/>
      <c r="C18" s="104"/>
      <c r="D18" s="103"/>
      <c r="E18" s="71">
        <f t="shared" si="0"/>
        <v>0</v>
      </c>
    </row>
    <row r="19" spans="1:5" ht="13.5" customHeight="1" x14ac:dyDescent="0.35">
      <c r="A19" s="103"/>
      <c r="B19" s="102"/>
      <c r="C19" s="104"/>
      <c r="D19" s="103"/>
      <c r="E19" s="71">
        <f t="shared" si="0"/>
        <v>0</v>
      </c>
    </row>
    <row r="20" spans="1:5" ht="13.5" customHeight="1" x14ac:dyDescent="0.35">
      <c r="A20" s="103"/>
      <c r="B20" s="102"/>
      <c r="C20" s="104"/>
      <c r="D20" s="103"/>
      <c r="E20" s="71">
        <f t="shared" si="0"/>
        <v>0</v>
      </c>
    </row>
    <row r="21" spans="1:5" ht="13.5" customHeight="1" x14ac:dyDescent="0.35">
      <c r="A21" s="103"/>
      <c r="B21" s="102"/>
      <c r="C21" s="105"/>
      <c r="D21" s="103"/>
      <c r="E21" s="71">
        <f t="shared" si="0"/>
        <v>0</v>
      </c>
    </row>
    <row r="22" spans="1:5" ht="13.5" customHeight="1" x14ac:dyDescent="0.35">
      <c r="A22" s="103"/>
      <c r="B22" s="102"/>
      <c r="C22" s="102"/>
      <c r="D22" s="103"/>
      <c r="E22" s="71">
        <f t="shared" si="0"/>
        <v>0</v>
      </c>
    </row>
    <row r="23" spans="1:5" ht="13.5" customHeight="1" x14ac:dyDescent="0.35">
      <c r="A23" s="6"/>
      <c r="B23" s="6"/>
      <c r="C23" s="72"/>
      <c r="D23" s="6"/>
      <c r="E23" s="71">
        <f t="shared" si="0"/>
        <v>0</v>
      </c>
    </row>
    <row r="24" spans="1:5" ht="13.5" customHeight="1" x14ac:dyDescent="0.35">
      <c r="A24" s="6"/>
      <c r="B24" s="6"/>
      <c r="C24" s="72"/>
      <c r="D24" s="6"/>
      <c r="E24" s="71">
        <f t="shared" si="0"/>
        <v>0</v>
      </c>
    </row>
    <row r="25" spans="1:5" ht="13.5" customHeight="1" x14ac:dyDescent="0.35">
      <c r="A25" s="6"/>
      <c r="B25" s="6"/>
      <c r="C25" s="72"/>
      <c r="D25" s="6"/>
      <c r="E25" s="71">
        <f t="shared" si="0"/>
        <v>0</v>
      </c>
    </row>
    <row r="26" spans="1:5" ht="13.5" customHeight="1" x14ac:dyDescent="0.35">
      <c r="A26" s="6"/>
      <c r="B26" s="6"/>
      <c r="C26" s="72"/>
      <c r="D26" s="6"/>
      <c r="E26" s="71">
        <f t="shared" si="0"/>
        <v>0</v>
      </c>
    </row>
    <row r="27" spans="1:5" ht="13.5" customHeight="1" x14ac:dyDescent="0.35">
      <c r="A27" s="6"/>
      <c r="B27" s="6"/>
      <c r="C27" s="72"/>
      <c r="D27" s="6"/>
      <c r="E27" s="71">
        <f t="shared" si="0"/>
        <v>0</v>
      </c>
    </row>
    <row r="28" spans="1:5" ht="13.5" customHeight="1" x14ac:dyDescent="0.35">
      <c r="A28" s="6"/>
      <c r="B28" s="6"/>
      <c r="C28" s="72"/>
      <c r="D28" s="6"/>
      <c r="E28" s="71">
        <f t="shared" si="0"/>
        <v>0</v>
      </c>
    </row>
    <row r="29" spans="1:5" ht="13.5" customHeight="1" x14ac:dyDescent="0.35">
      <c r="A29" s="6"/>
      <c r="B29" s="6"/>
      <c r="C29" s="72"/>
      <c r="D29" s="6"/>
      <c r="E29" s="71">
        <f t="shared" si="0"/>
        <v>0</v>
      </c>
    </row>
    <row r="30" spans="1:5" ht="13.5" customHeight="1" x14ac:dyDescent="0.35">
      <c r="C30" s="73"/>
      <c r="D30" s="7"/>
      <c r="E30" s="31">
        <f t="shared" si="0"/>
        <v>0</v>
      </c>
    </row>
    <row r="31" spans="1:5" ht="13.5" customHeight="1" x14ac:dyDescent="0.35">
      <c r="D31" s="74" t="s">
        <v>84</v>
      </c>
      <c r="E31" s="31">
        <f>SUM(E11:E30)</f>
        <v>0</v>
      </c>
    </row>
    <row r="32" spans="1:5" ht="13.5" customHeight="1" x14ac:dyDescent="0.35">
      <c r="D32" s="74" t="s">
        <v>137</v>
      </c>
      <c r="E32" s="31">
        <f>E31*0.05</f>
        <v>0</v>
      </c>
    </row>
    <row r="33" spans="3:5" ht="13.5" customHeight="1" x14ac:dyDescent="0.35">
      <c r="D33" s="74" t="s">
        <v>84</v>
      </c>
      <c r="E33" s="31">
        <f>E31+E32</f>
        <v>0</v>
      </c>
    </row>
    <row r="34" spans="3:5" ht="13.5" customHeight="1" x14ac:dyDescent="0.35">
      <c r="D34" s="74" t="s">
        <v>85</v>
      </c>
      <c r="E34" s="31">
        <f>E33*0.1</f>
        <v>0</v>
      </c>
    </row>
    <row r="35" spans="3:5" ht="13.5" customHeight="1" x14ac:dyDescent="0.35">
      <c r="D35" s="75" t="s">
        <v>86</v>
      </c>
      <c r="E35" s="31">
        <f>E33+E34</f>
        <v>0</v>
      </c>
    </row>
    <row r="36" spans="3:5" ht="13.5" customHeight="1" x14ac:dyDescent="0.35">
      <c r="C36" s="73"/>
      <c r="E36" s="31"/>
    </row>
    <row r="37" spans="3:5" ht="13.5" customHeight="1" x14ac:dyDescent="0.3"/>
    <row r="38" spans="3:5" ht="13.5" customHeight="1" x14ac:dyDescent="0.3"/>
    <row r="39" spans="3:5" ht="13.5" customHeight="1" x14ac:dyDescent="0.3"/>
    <row r="40" spans="3:5" ht="13.5" customHeight="1" x14ac:dyDescent="0.3"/>
    <row r="41" spans="3:5" ht="13.5" customHeight="1" x14ac:dyDescent="0.3"/>
    <row r="42" spans="3:5" ht="13.5" customHeight="1" x14ac:dyDescent="0.3"/>
    <row r="43" spans="3:5" ht="13.5" customHeight="1" x14ac:dyDescent="0.3"/>
    <row r="44" spans="3:5" ht="13.5" customHeight="1" x14ac:dyDescent="0.3"/>
    <row r="45" spans="3:5" ht="13.5" customHeight="1" x14ac:dyDescent="0.3"/>
    <row r="46" spans="3:5" ht="13.5" customHeight="1" x14ac:dyDescent="0.3"/>
    <row r="47" spans="3:5" ht="13.5" customHeight="1" x14ac:dyDescent="0.3"/>
    <row r="48" spans="3:5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DD6EE"/>
  </sheetPr>
  <dimension ref="A1:F1005"/>
  <sheetViews>
    <sheetView workbookViewId="0">
      <selection activeCell="C21" sqref="C21"/>
    </sheetView>
  </sheetViews>
  <sheetFormatPr defaultColWidth="12.58203125" defaultRowHeight="15" customHeight="1" x14ac:dyDescent="0.3"/>
  <cols>
    <col min="1" max="1" width="17.6640625" customWidth="1"/>
    <col min="2" max="2" width="8.58203125" customWidth="1"/>
    <col min="3" max="3" width="18.33203125" customWidth="1"/>
    <col min="4" max="5" width="8.58203125" customWidth="1"/>
    <col min="6" max="6" width="9.6640625" customWidth="1"/>
    <col min="7" max="26" width="8.582031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5" customHeight="1" x14ac:dyDescent="0.3">
      <c r="A4" s="135"/>
      <c r="B4" s="136"/>
      <c r="C4" s="137" t="s">
        <v>162</v>
      </c>
    </row>
    <row r="5" spans="1:6" ht="15" customHeight="1" x14ac:dyDescent="0.3">
      <c r="A5" s="135" t="s">
        <v>163</v>
      </c>
      <c r="B5" s="136"/>
      <c r="C5" s="137" t="s">
        <v>164</v>
      </c>
    </row>
    <row r="6" spans="1:6" ht="13.5" customHeight="1" thickBot="1" x14ac:dyDescent="0.45">
      <c r="A6" s="138" t="s">
        <v>165</v>
      </c>
      <c r="B6" s="139"/>
      <c r="C6" s="140" t="s">
        <v>166</v>
      </c>
      <c r="D6" s="58"/>
      <c r="E6" s="59"/>
    </row>
    <row r="7" spans="1:6" ht="13.5" customHeight="1" x14ac:dyDescent="0.35">
      <c r="A7" s="95"/>
      <c r="B7" s="56"/>
      <c r="C7" s="57"/>
      <c r="D7" s="7" t="s">
        <v>70</v>
      </c>
      <c r="E7" s="31"/>
    </row>
    <row r="8" spans="1:6" ht="13.5" customHeight="1" x14ac:dyDescent="0.35">
      <c r="A8" s="60"/>
      <c r="B8" s="61"/>
      <c r="C8" s="57"/>
      <c r="D8" s="62"/>
      <c r="E8" s="31"/>
    </row>
    <row r="9" spans="1:6" ht="13.5" customHeight="1" x14ac:dyDescent="0.35">
      <c r="B9" s="56"/>
      <c r="C9" s="57"/>
      <c r="D9" s="7"/>
      <c r="E9" s="31"/>
    </row>
    <row r="10" spans="1:6" ht="13.5" customHeight="1" x14ac:dyDescent="0.35">
      <c r="A10" s="64"/>
      <c r="B10" s="41"/>
      <c r="C10" s="41"/>
      <c r="D10" s="41"/>
      <c r="E10" s="65"/>
    </row>
    <row r="11" spans="1:6" ht="13.5" customHeight="1" x14ac:dyDescent="0.35">
      <c r="A11" s="66" t="s">
        <v>73</v>
      </c>
      <c r="B11" s="67" t="s">
        <v>75</v>
      </c>
      <c r="C11" s="67" t="s">
        <v>76</v>
      </c>
      <c r="D11" s="67" t="s">
        <v>26</v>
      </c>
      <c r="E11" s="68" t="s">
        <v>77</v>
      </c>
      <c r="F11" s="67" t="s">
        <v>78</v>
      </c>
    </row>
    <row r="12" spans="1:6" ht="13.5" customHeight="1" x14ac:dyDescent="0.35">
      <c r="A12" s="111"/>
      <c r="B12" s="126"/>
      <c r="C12" s="126"/>
      <c r="D12" s="124">
        <f t="shared" ref="D12:D33" si="0">B12*C12</f>
        <v>0</v>
      </c>
      <c r="E12" s="107">
        <v>25</v>
      </c>
      <c r="F12" s="71">
        <f t="shared" ref="F12:F33" si="1">D12*E12</f>
        <v>0</v>
      </c>
    </row>
    <row r="13" spans="1:6" ht="13.5" customHeight="1" x14ac:dyDescent="0.35">
      <c r="A13" s="117"/>
      <c r="B13" s="125"/>
      <c r="C13" s="125"/>
      <c r="D13" s="6">
        <f t="shared" si="0"/>
        <v>0</v>
      </c>
      <c r="E13" s="107">
        <v>25</v>
      </c>
      <c r="F13" s="71">
        <f t="shared" si="1"/>
        <v>0</v>
      </c>
    </row>
    <row r="14" spans="1:6" ht="13.5" customHeight="1" x14ac:dyDescent="0.35">
      <c r="A14" s="102"/>
      <c r="B14" s="103"/>
      <c r="C14" s="103"/>
      <c r="D14" s="6">
        <f t="shared" si="0"/>
        <v>0</v>
      </c>
      <c r="E14" s="107">
        <v>25</v>
      </c>
      <c r="F14" s="71">
        <f t="shared" si="1"/>
        <v>0</v>
      </c>
    </row>
    <row r="15" spans="1:6" ht="13.5" customHeight="1" x14ac:dyDescent="0.35">
      <c r="A15" s="102"/>
      <c r="B15" s="103"/>
      <c r="C15" s="103"/>
      <c r="D15" s="6">
        <f t="shared" si="0"/>
        <v>0</v>
      </c>
      <c r="E15" s="107">
        <v>25</v>
      </c>
      <c r="F15" s="71">
        <f t="shared" si="1"/>
        <v>0</v>
      </c>
    </row>
    <row r="16" spans="1:6" ht="13.5" customHeight="1" x14ac:dyDescent="0.35">
      <c r="A16" s="102"/>
      <c r="B16" s="103"/>
      <c r="C16" s="103"/>
      <c r="D16" s="6">
        <f t="shared" si="0"/>
        <v>0</v>
      </c>
      <c r="E16" s="107">
        <v>25</v>
      </c>
      <c r="F16" s="71">
        <f t="shared" si="1"/>
        <v>0</v>
      </c>
    </row>
    <row r="17" spans="1:6" ht="13.5" customHeight="1" x14ac:dyDescent="0.35">
      <c r="A17" s="72"/>
      <c r="B17" s="6"/>
      <c r="C17" s="6"/>
      <c r="D17" s="6">
        <f t="shared" si="0"/>
        <v>0</v>
      </c>
      <c r="E17" s="71"/>
      <c r="F17" s="71">
        <f t="shared" si="1"/>
        <v>0</v>
      </c>
    </row>
    <row r="18" spans="1:6" ht="13.5" customHeight="1" x14ac:dyDescent="0.35">
      <c r="A18" s="72"/>
      <c r="B18" s="6"/>
      <c r="C18" s="6"/>
      <c r="D18" s="6">
        <f t="shared" si="0"/>
        <v>0</v>
      </c>
      <c r="E18" s="71"/>
      <c r="F18" s="71">
        <f t="shared" si="1"/>
        <v>0</v>
      </c>
    </row>
    <row r="19" spans="1:6" ht="13.5" customHeight="1" x14ac:dyDescent="0.35">
      <c r="A19" s="72"/>
      <c r="B19" s="6"/>
      <c r="C19" s="6"/>
      <c r="D19" s="6">
        <f t="shared" si="0"/>
        <v>0</v>
      </c>
      <c r="E19" s="71"/>
      <c r="F19" s="71">
        <f t="shared" si="1"/>
        <v>0</v>
      </c>
    </row>
    <row r="20" spans="1:6" ht="13.5" customHeight="1" x14ac:dyDescent="0.35">
      <c r="A20" s="72"/>
      <c r="B20" s="6"/>
      <c r="C20" s="6"/>
      <c r="D20" s="6">
        <f t="shared" si="0"/>
        <v>0</v>
      </c>
      <c r="E20" s="71"/>
      <c r="F20" s="71">
        <f t="shared" si="1"/>
        <v>0</v>
      </c>
    </row>
    <row r="21" spans="1:6" ht="13.5" customHeight="1" x14ac:dyDescent="0.35">
      <c r="A21" s="72"/>
      <c r="B21" s="6"/>
      <c r="C21" s="6"/>
      <c r="D21" s="6">
        <f t="shared" si="0"/>
        <v>0</v>
      </c>
      <c r="E21" s="71"/>
      <c r="F21" s="71">
        <f t="shared" si="1"/>
        <v>0</v>
      </c>
    </row>
    <row r="22" spans="1:6" ht="13.5" customHeight="1" x14ac:dyDescent="0.35">
      <c r="A22" s="72"/>
      <c r="B22" s="6"/>
      <c r="C22" s="6"/>
      <c r="D22" s="6">
        <f t="shared" si="0"/>
        <v>0</v>
      </c>
      <c r="E22" s="71"/>
      <c r="F22" s="71">
        <f t="shared" si="1"/>
        <v>0</v>
      </c>
    </row>
    <row r="23" spans="1:6" ht="13.5" customHeight="1" x14ac:dyDescent="0.35">
      <c r="A23" s="72"/>
      <c r="B23" s="6"/>
      <c r="C23" s="6"/>
      <c r="D23" s="6">
        <f t="shared" si="0"/>
        <v>0</v>
      </c>
      <c r="E23" s="71"/>
      <c r="F23" s="71">
        <f t="shared" si="1"/>
        <v>0</v>
      </c>
    </row>
    <row r="24" spans="1:6" ht="13.5" customHeight="1" x14ac:dyDescent="0.35">
      <c r="A24" s="72"/>
      <c r="B24" s="6"/>
      <c r="C24" s="6"/>
      <c r="D24" s="6">
        <f t="shared" si="0"/>
        <v>0</v>
      </c>
      <c r="E24" s="71"/>
      <c r="F24" s="71">
        <f t="shared" si="1"/>
        <v>0</v>
      </c>
    </row>
    <row r="25" spans="1:6" ht="13.5" customHeight="1" x14ac:dyDescent="0.35">
      <c r="A25" s="72"/>
      <c r="B25" s="6"/>
      <c r="C25" s="6"/>
      <c r="D25" s="6">
        <f t="shared" si="0"/>
        <v>0</v>
      </c>
      <c r="E25" s="71"/>
      <c r="F25" s="71">
        <f t="shared" si="1"/>
        <v>0</v>
      </c>
    </row>
    <row r="26" spans="1:6" ht="13.5" customHeight="1" x14ac:dyDescent="0.35">
      <c r="A26" s="72"/>
      <c r="B26" s="6"/>
      <c r="C26" s="6"/>
      <c r="D26" s="6">
        <f t="shared" si="0"/>
        <v>0</v>
      </c>
      <c r="E26" s="71"/>
      <c r="F26" s="71">
        <f t="shared" si="1"/>
        <v>0</v>
      </c>
    </row>
    <row r="27" spans="1:6" ht="13.5" customHeight="1" x14ac:dyDescent="0.35">
      <c r="A27" s="72"/>
      <c r="B27" s="6"/>
      <c r="C27" s="6"/>
      <c r="D27" s="6">
        <f t="shared" si="0"/>
        <v>0</v>
      </c>
      <c r="E27" s="71"/>
      <c r="F27" s="71">
        <f t="shared" si="1"/>
        <v>0</v>
      </c>
    </row>
    <row r="28" spans="1:6" ht="13.5" customHeight="1" x14ac:dyDescent="0.35">
      <c r="A28" s="72"/>
      <c r="B28" s="6"/>
      <c r="C28" s="6"/>
      <c r="D28" s="6">
        <f t="shared" si="0"/>
        <v>0</v>
      </c>
      <c r="E28" s="71"/>
      <c r="F28" s="71">
        <f t="shared" si="1"/>
        <v>0</v>
      </c>
    </row>
    <row r="29" spans="1:6" ht="13.5" customHeight="1" x14ac:dyDescent="0.35">
      <c r="A29" s="72"/>
      <c r="B29" s="6"/>
      <c r="C29" s="6"/>
      <c r="D29" s="6">
        <f t="shared" si="0"/>
        <v>0</v>
      </c>
      <c r="E29" s="71"/>
      <c r="F29" s="71">
        <f t="shared" si="1"/>
        <v>0</v>
      </c>
    </row>
    <row r="30" spans="1:6" ht="13.5" customHeight="1" x14ac:dyDescent="0.35">
      <c r="A30" s="72"/>
      <c r="B30" s="6"/>
      <c r="C30" s="6"/>
      <c r="D30" s="6">
        <f t="shared" si="0"/>
        <v>0</v>
      </c>
      <c r="E30" s="71"/>
      <c r="F30" s="71">
        <f t="shared" si="1"/>
        <v>0</v>
      </c>
    </row>
    <row r="31" spans="1:6" ht="13.5" customHeight="1" x14ac:dyDescent="0.35">
      <c r="A31" s="72"/>
      <c r="B31" s="6"/>
      <c r="C31" s="6"/>
      <c r="D31" s="6">
        <f t="shared" si="0"/>
        <v>0</v>
      </c>
      <c r="E31" s="71"/>
      <c r="F31" s="71">
        <f t="shared" si="1"/>
        <v>0</v>
      </c>
    </row>
    <row r="32" spans="1:6" ht="13.5" customHeight="1" x14ac:dyDescent="0.35">
      <c r="A32" s="72"/>
      <c r="B32" s="6"/>
      <c r="C32" s="6"/>
      <c r="D32" s="6">
        <f t="shared" si="0"/>
        <v>0</v>
      </c>
      <c r="E32" s="71"/>
      <c r="F32" s="71">
        <f t="shared" si="1"/>
        <v>0</v>
      </c>
    </row>
    <row r="33" spans="1:6" ht="13.5" customHeight="1" x14ac:dyDescent="0.35">
      <c r="A33" s="72"/>
      <c r="B33" s="6"/>
      <c r="C33" s="6"/>
      <c r="D33" s="6">
        <f t="shared" si="0"/>
        <v>0</v>
      </c>
      <c r="E33" s="71"/>
      <c r="F33" s="71">
        <f t="shared" si="1"/>
        <v>0</v>
      </c>
    </row>
    <row r="34" spans="1:6" ht="13.5" customHeight="1" x14ac:dyDescent="0.35">
      <c r="A34" s="73"/>
      <c r="B34" s="7"/>
      <c r="C34" s="74" t="s">
        <v>84</v>
      </c>
      <c r="D34" s="7">
        <f>SUM(D12:D33)</f>
        <v>0</v>
      </c>
      <c r="E34" s="31"/>
      <c r="F34" s="31">
        <f>SUM(F12:F33)</f>
        <v>0</v>
      </c>
    </row>
    <row r="35" spans="1:6" ht="13.5" customHeight="1" x14ac:dyDescent="0.35">
      <c r="A35" s="73"/>
      <c r="C35" s="74" t="s">
        <v>85</v>
      </c>
      <c r="D35" s="7">
        <f>D34*0.1</f>
        <v>0</v>
      </c>
      <c r="E35" s="31"/>
      <c r="F35" s="31">
        <f>F34*0.1</f>
        <v>0</v>
      </c>
    </row>
    <row r="36" spans="1:6" ht="13.5" customHeight="1" x14ac:dyDescent="0.35">
      <c r="A36" s="73"/>
      <c r="C36" s="75" t="s">
        <v>86</v>
      </c>
      <c r="D36" s="76">
        <f>D34+D35</f>
        <v>0</v>
      </c>
      <c r="E36" s="77"/>
      <c r="F36" s="77">
        <f>F34+F35</f>
        <v>0</v>
      </c>
    </row>
    <row r="37" spans="1:6" ht="13.5" customHeight="1" x14ac:dyDescent="0.3"/>
    <row r="38" spans="1:6" ht="13.5" customHeight="1" x14ac:dyDescent="0.3"/>
    <row r="39" spans="1:6" ht="13.5" customHeight="1" x14ac:dyDescent="0.3"/>
    <row r="40" spans="1:6" ht="13.5" customHeight="1" x14ac:dyDescent="0.3"/>
    <row r="41" spans="1:6" ht="13.5" customHeight="1" x14ac:dyDescent="0.3"/>
    <row r="42" spans="1:6" ht="13.5" customHeight="1" x14ac:dyDescent="0.3"/>
    <row r="43" spans="1:6" ht="13.5" customHeight="1" x14ac:dyDescent="0.3"/>
    <row r="44" spans="1:6" ht="13.5" customHeight="1" x14ac:dyDescent="0.3"/>
    <row r="45" spans="1:6" ht="13.5" customHeight="1" x14ac:dyDescent="0.3"/>
    <row r="46" spans="1:6" ht="13.5" customHeight="1" x14ac:dyDescent="0.3"/>
    <row r="47" spans="1:6" ht="13.5" customHeight="1" x14ac:dyDescent="0.3"/>
    <row r="48" spans="1:6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DD6EE"/>
  </sheetPr>
  <dimension ref="A1:G1004"/>
  <sheetViews>
    <sheetView workbookViewId="0">
      <selection activeCell="C41" sqref="C41"/>
    </sheetView>
  </sheetViews>
  <sheetFormatPr defaultColWidth="12.58203125" defaultRowHeight="15" customHeight="1" x14ac:dyDescent="0.3"/>
  <cols>
    <col min="1" max="1" width="15.9140625" customWidth="1"/>
    <col min="2" max="2" width="8.58203125" customWidth="1"/>
    <col min="3" max="3" width="15.1640625" customWidth="1"/>
    <col min="4" max="6" width="8.58203125" customWidth="1"/>
    <col min="7" max="7" width="11.5" customWidth="1"/>
    <col min="8" max="27" width="8.58203125" customWidth="1"/>
  </cols>
  <sheetData>
    <row r="1" spans="1:7" ht="13.5" customHeight="1" x14ac:dyDescent="0.4">
      <c r="A1" s="132" t="s">
        <v>90</v>
      </c>
      <c r="B1" s="133" t="s">
        <v>167</v>
      </c>
      <c r="C1" s="134"/>
      <c r="D1" s="57"/>
      <c r="E1" s="58"/>
      <c r="F1" s="59"/>
    </row>
    <row r="2" spans="1:7" ht="13.5" customHeight="1" x14ac:dyDescent="0.4">
      <c r="A2" s="135" t="s">
        <v>158</v>
      </c>
      <c r="B2" s="136"/>
      <c r="C2" s="137" t="s">
        <v>159</v>
      </c>
      <c r="D2" s="57"/>
      <c r="E2" s="58"/>
      <c r="F2" s="59"/>
    </row>
    <row r="3" spans="1:7" ht="13.5" customHeight="1" x14ac:dyDescent="0.4">
      <c r="A3" s="135" t="s">
        <v>160</v>
      </c>
      <c r="B3" s="136"/>
      <c r="C3" s="137" t="s">
        <v>161</v>
      </c>
      <c r="D3" s="57"/>
      <c r="E3" s="58"/>
      <c r="F3" s="59"/>
    </row>
    <row r="4" spans="1:7" ht="13.5" customHeight="1" x14ac:dyDescent="0.4">
      <c r="A4" s="135"/>
      <c r="B4" s="136"/>
      <c r="C4" s="137" t="s">
        <v>162</v>
      </c>
      <c r="D4" s="57"/>
      <c r="E4" s="58"/>
      <c r="F4" s="59"/>
    </row>
    <row r="5" spans="1:7" ht="13.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3.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3.5" customHeight="1" x14ac:dyDescent="0.35">
      <c r="A7" s="60"/>
      <c r="B7" s="61"/>
      <c r="C7" s="61"/>
      <c r="D7" s="57"/>
      <c r="E7" s="62"/>
      <c r="F7" s="31"/>
    </row>
    <row r="8" spans="1:7" ht="13.5" customHeight="1" x14ac:dyDescent="0.35">
      <c r="B8" s="56"/>
      <c r="C8" s="56"/>
      <c r="D8" s="57"/>
      <c r="E8" s="7"/>
      <c r="F8" s="31"/>
    </row>
    <row r="9" spans="1:7" ht="13.5" customHeight="1" x14ac:dyDescent="0.35">
      <c r="A9" s="64"/>
      <c r="B9" s="41"/>
      <c r="C9" s="41"/>
      <c r="D9" s="41"/>
      <c r="E9" s="41"/>
      <c r="F9" s="65"/>
    </row>
    <row r="10" spans="1:7" ht="13.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3.5" customHeight="1" x14ac:dyDescent="0.35">
      <c r="A11" s="111"/>
      <c r="B11" s="112"/>
      <c r="C11" s="111"/>
      <c r="D11" s="98"/>
      <c r="E11" s="6">
        <f t="shared" ref="E11:E32" si="0">B11*D11</f>
        <v>0</v>
      </c>
      <c r="F11" s="106">
        <v>25</v>
      </c>
      <c r="G11" s="71">
        <f t="shared" ref="G11:G32" si="1">E11*F11</f>
        <v>0</v>
      </c>
    </row>
    <row r="12" spans="1:7" ht="13.5" customHeight="1" x14ac:dyDescent="0.35">
      <c r="A12" s="117"/>
      <c r="B12" s="127"/>
      <c r="C12" s="117"/>
      <c r="D12" s="101"/>
      <c r="E12" s="6">
        <f t="shared" si="0"/>
        <v>0</v>
      </c>
      <c r="F12" s="106">
        <v>25</v>
      </c>
      <c r="G12" s="71">
        <f t="shared" si="1"/>
        <v>0</v>
      </c>
    </row>
    <row r="13" spans="1:7" ht="13.5" customHeight="1" x14ac:dyDescent="0.35">
      <c r="A13" s="102"/>
      <c r="B13" s="101"/>
      <c r="C13" s="102"/>
      <c r="D13" s="101"/>
      <c r="E13" s="6">
        <f t="shared" si="0"/>
        <v>0</v>
      </c>
      <c r="F13" s="106">
        <v>25</v>
      </c>
      <c r="G13" s="71">
        <f t="shared" si="1"/>
        <v>0</v>
      </c>
    </row>
    <row r="14" spans="1:7" ht="13.5" customHeight="1" x14ac:dyDescent="0.35">
      <c r="A14" s="102"/>
      <c r="B14" s="101"/>
      <c r="C14" s="102"/>
      <c r="D14" s="101"/>
      <c r="E14" s="6">
        <f t="shared" si="0"/>
        <v>0</v>
      </c>
      <c r="F14" s="106">
        <v>25</v>
      </c>
      <c r="G14" s="71">
        <f t="shared" si="1"/>
        <v>0</v>
      </c>
    </row>
    <row r="15" spans="1:7" ht="13.5" customHeight="1" x14ac:dyDescent="0.35">
      <c r="A15" s="102"/>
      <c r="B15" s="101"/>
      <c r="C15" s="102"/>
      <c r="D15" s="101"/>
      <c r="E15" s="6">
        <f t="shared" si="0"/>
        <v>0</v>
      </c>
      <c r="F15" s="106">
        <v>25</v>
      </c>
      <c r="G15" s="71">
        <f t="shared" si="1"/>
        <v>0</v>
      </c>
    </row>
    <row r="16" spans="1:7" ht="13.5" customHeight="1" x14ac:dyDescent="0.35">
      <c r="A16" s="72"/>
      <c r="B16" s="6"/>
      <c r="C16" s="6"/>
      <c r="D16" s="6"/>
      <c r="E16" s="6">
        <f t="shared" si="0"/>
        <v>0</v>
      </c>
      <c r="F16" s="71"/>
      <c r="G16" s="71">
        <f t="shared" si="1"/>
        <v>0</v>
      </c>
    </row>
    <row r="17" spans="1:7" ht="13.5" customHeight="1" x14ac:dyDescent="0.35">
      <c r="A17" s="72"/>
      <c r="B17" s="6"/>
      <c r="C17" s="6"/>
      <c r="D17" s="6"/>
      <c r="E17" s="6">
        <f t="shared" si="0"/>
        <v>0</v>
      </c>
      <c r="F17" s="71"/>
      <c r="G17" s="71">
        <f t="shared" si="1"/>
        <v>0</v>
      </c>
    </row>
    <row r="18" spans="1:7" ht="13.5" customHeight="1" x14ac:dyDescent="0.35">
      <c r="A18" s="72"/>
      <c r="B18" s="6"/>
      <c r="C18" s="6"/>
      <c r="D18" s="6"/>
      <c r="E18" s="6">
        <f t="shared" si="0"/>
        <v>0</v>
      </c>
      <c r="F18" s="71"/>
      <c r="G18" s="71">
        <f t="shared" si="1"/>
        <v>0</v>
      </c>
    </row>
    <row r="19" spans="1:7" ht="13.5" customHeight="1" x14ac:dyDescent="0.35">
      <c r="A19" s="72"/>
      <c r="B19" s="6"/>
      <c r="C19" s="6"/>
      <c r="D19" s="6"/>
      <c r="E19" s="6">
        <f t="shared" si="0"/>
        <v>0</v>
      </c>
      <c r="F19" s="71"/>
      <c r="G19" s="71">
        <f t="shared" si="1"/>
        <v>0</v>
      </c>
    </row>
    <row r="20" spans="1:7" ht="13.5" customHeight="1" x14ac:dyDescent="0.35">
      <c r="A20" s="72"/>
      <c r="B20" s="6"/>
      <c r="C20" s="6"/>
      <c r="D20" s="6"/>
      <c r="E20" s="6">
        <f t="shared" si="0"/>
        <v>0</v>
      </c>
      <c r="F20" s="71"/>
      <c r="G20" s="71">
        <f t="shared" si="1"/>
        <v>0</v>
      </c>
    </row>
    <row r="21" spans="1:7" ht="13.5" customHeight="1" x14ac:dyDescent="0.35">
      <c r="A21" s="72"/>
      <c r="B21" s="6"/>
      <c r="C21" s="6"/>
      <c r="D21" s="6"/>
      <c r="E21" s="6">
        <f t="shared" si="0"/>
        <v>0</v>
      </c>
      <c r="F21" s="71"/>
      <c r="G21" s="71">
        <f t="shared" si="1"/>
        <v>0</v>
      </c>
    </row>
    <row r="22" spans="1:7" ht="13.5" customHeight="1" x14ac:dyDescent="0.35">
      <c r="A22" s="72"/>
      <c r="B22" s="6"/>
      <c r="C22" s="6"/>
      <c r="D22" s="6"/>
      <c r="E22" s="6">
        <f t="shared" si="0"/>
        <v>0</v>
      </c>
      <c r="F22" s="71"/>
      <c r="G22" s="71">
        <f t="shared" si="1"/>
        <v>0</v>
      </c>
    </row>
    <row r="23" spans="1:7" ht="13.5" customHeight="1" x14ac:dyDescent="0.35">
      <c r="A23" s="72"/>
      <c r="B23" s="6"/>
      <c r="C23" s="6"/>
      <c r="D23" s="6"/>
      <c r="E23" s="6">
        <f t="shared" si="0"/>
        <v>0</v>
      </c>
      <c r="F23" s="71"/>
      <c r="G23" s="71">
        <f t="shared" si="1"/>
        <v>0</v>
      </c>
    </row>
    <row r="24" spans="1:7" ht="13.5" customHeight="1" x14ac:dyDescent="0.35">
      <c r="A24" s="72"/>
      <c r="B24" s="6"/>
      <c r="C24" s="6"/>
      <c r="D24" s="6"/>
      <c r="E24" s="6">
        <f t="shared" si="0"/>
        <v>0</v>
      </c>
      <c r="F24" s="71"/>
      <c r="G24" s="71">
        <f t="shared" si="1"/>
        <v>0</v>
      </c>
    </row>
    <row r="25" spans="1:7" ht="13.5" customHeight="1" x14ac:dyDescent="0.35">
      <c r="A25" s="72"/>
      <c r="B25" s="6"/>
      <c r="C25" s="6"/>
      <c r="D25" s="6"/>
      <c r="E25" s="6">
        <f t="shared" si="0"/>
        <v>0</v>
      </c>
      <c r="F25" s="71"/>
      <c r="G25" s="71">
        <f t="shared" si="1"/>
        <v>0</v>
      </c>
    </row>
    <row r="26" spans="1:7" ht="13.5" customHeight="1" x14ac:dyDescent="0.35">
      <c r="A26" s="72"/>
      <c r="B26" s="6"/>
      <c r="C26" s="6"/>
      <c r="D26" s="6"/>
      <c r="E26" s="6">
        <f t="shared" si="0"/>
        <v>0</v>
      </c>
      <c r="F26" s="71"/>
      <c r="G26" s="71">
        <f t="shared" si="1"/>
        <v>0</v>
      </c>
    </row>
    <row r="27" spans="1:7" ht="13.5" customHeight="1" x14ac:dyDescent="0.35">
      <c r="A27" s="72"/>
      <c r="B27" s="6"/>
      <c r="C27" s="6"/>
      <c r="D27" s="6"/>
      <c r="E27" s="6">
        <f t="shared" si="0"/>
        <v>0</v>
      </c>
      <c r="F27" s="71"/>
      <c r="G27" s="71">
        <f t="shared" si="1"/>
        <v>0</v>
      </c>
    </row>
    <row r="28" spans="1:7" ht="13.5" customHeight="1" x14ac:dyDescent="0.35">
      <c r="A28" s="72"/>
      <c r="B28" s="6"/>
      <c r="C28" s="6"/>
      <c r="D28" s="6"/>
      <c r="E28" s="6">
        <f t="shared" si="0"/>
        <v>0</v>
      </c>
      <c r="F28" s="71"/>
      <c r="G28" s="71">
        <f t="shared" si="1"/>
        <v>0</v>
      </c>
    </row>
    <row r="29" spans="1:7" ht="13.5" customHeight="1" x14ac:dyDescent="0.35">
      <c r="A29" s="72"/>
      <c r="B29" s="6"/>
      <c r="C29" s="6"/>
      <c r="D29" s="6"/>
      <c r="E29" s="6">
        <f t="shared" si="0"/>
        <v>0</v>
      </c>
      <c r="F29" s="71"/>
      <c r="G29" s="71">
        <f t="shared" si="1"/>
        <v>0</v>
      </c>
    </row>
    <row r="30" spans="1:7" ht="13.5" customHeight="1" x14ac:dyDescent="0.35">
      <c r="A30" s="72"/>
      <c r="B30" s="6"/>
      <c r="C30" s="6"/>
      <c r="D30" s="6"/>
      <c r="E30" s="6">
        <f t="shared" si="0"/>
        <v>0</v>
      </c>
      <c r="F30" s="71"/>
      <c r="G30" s="71">
        <f t="shared" si="1"/>
        <v>0</v>
      </c>
    </row>
    <row r="31" spans="1:7" ht="13.5" customHeight="1" x14ac:dyDescent="0.35">
      <c r="A31" s="72"/>
      <c r="B31" s="6"/>
      <c r="C31" s="6"/>
      <c r="D31" s="6"/>
      <c r="E31" s="6">
        <f t="shared" si="0"/>
        <v>0</v>
      </c>
      <c r="F31" s="71"/>
      <c r="G31" s="71">
        <f t="shared" si="1"/>
        <v>0</v>
      </c>
    </row>
    <row r="32" spans="1:7" ht="13.5" customHeight="1" x14ac:dyDescent="0.35">
      <c r="A32" s="72"/>
      <c r="B32" s="6"/>
      <c r="C32" s="6"/>
      <c r="D32" s="6"/>
      <c r="E32" s="6">
        <f t="shared" si="0"/>
        <v>0</v>
      </c>
      <c r="F32" s="71"/>
      <c r="G32" s="71">
        <f t="shared" si="1"/>
        <v>0</v>
      </c>
    </row>
    <row r="33" spans="1:7" ht="13.5" customHeight="1" x14ac:dyDescent="0.35">
      <c r="A33" s="73"/>
      <c r="B33" s="7"/>
      <c r="C33" s="7"/>
      <c r="D33" s="74" t="s">
        <v>84</v>
      </c>
      <c r="E33" s="7">
        <f>SUM(E11:E32)</f>
        <v>0</v>
      </c>
      <c r="F33" s="31"/>
      <c r="G33" s="31">
        <f>SUM(G11:G32)</f>
        <v>0</v>
      </c>
    </row>
    <row r="34" spans="1:7" ht="13.5" customHeight="1" x14ac:dyDescent="0.35">
      <c r="A34" s="73"/>
      <c r="D34" s="74" t="s">
        <v>85</v>
      </c>
      <c r="E34" s="7">
        <f>E33*0.1</f>
        <v>0</v>
      </c>
      <c r="F34" s="31"/>
      <c r="G34" s="31">
        <f>G33*0.1</f>
        <v>0</v>
      </c>
    </row>
    <row r="35" spans="1:7" ht="13.5" customHeight="1" x14ac:dyDescent="0.35">
      <c r="A35" s="73"/>
      <c r="D35" s="75" t="s">
        <v>86</v>
      </c>
      <c r="E35" s="76">
        <f>E33+E34</f>
        <v>0</v>
      </c>
      <c r="F35" s="77"/>
      <c r="G35" s="77">
        <f>G33+G34</f>
        <v>0</v>
      </c>
    </row>
    <row r="36" spans="1:7" ht="13.5" customHeight="1" x14ac:dyDescent="0.3"/>
    <row r="37" spans="1:7" ht="13.5" customHeight="1" x14ac:dyDescent="0.3"/>
    <row r="38" spans="1:7" ht="13.5" customHeight="1" x14ac:dyDescent="0.3"/>
    <row r="39" spans="1:7" ht="13.5" customHeight="1" x14ac:dyDescent="0.3"/>
    <row r="40" spans="1:7" ht="13.5" customHeight="1" x14ac:dyDescent="0.3"/>
    <row r="41" spans="1:7" ht="13.5" customHeight="1" x14ac:dyDescent="0.3"/>
    <row r="42" spans="1:7" ht="13.5" customHeight="1" x14ac:dyDescent="0.3"/>
    <row r="43" spans="1:7" ht="13.5" customHeight="1" x14ac:dyDescent="0.3"/>
    <row r="44" spans="1:7" ht="13.5" customHeight="1" x14ac:dyDescent="0.3"/>
    <row r="45" spans="1:7" ht="13.5" customHeight="1" x14ac:dyDescent="0.3"/>
    <row r="46" spans="1:7" ht="13.5" customHeight="1" x14ac:dyDescent="0.3"/>
    <row r="47" spans="1:7" ht="13.5" customHeight="1" x14ac:dyDescent="0.3"/>
    <row r="48" spans="1:7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5"/>
  </sheetPr>
  <dimension ref="A1:I1003"/>
  <sheetViews>
    <sheetView workbookViewId="0">
      <selection activeCell="H37" sqref="H37"/>
    </sheetView>
  </sheetViews>
  <sheetFormatPr defaultColWidth="12.58203125" defaultRowHeight="15" customHeight="1" x14ac:dyDescent="0.3"/>
  <cols>
    <col min="1" max="1" width="15.58203125" customWidth="1"/>
    <col min="2" max="2" width="5.9140625" customWidth="1"/>
    <col min="3" max="3" width="29.83203125" customWidth="1"/>
    <col min="4" max="4" width="18.1640625" customWidth="1"/>
    <col min="5" max="5" width="12" customWidth="1"/>
    <col min="6" max="6" width="19.082031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4" x14ac:dyDescent="0.3">
      <c r="A4" s="135"/>
      <c r="B4" s="136"/>
      <c r="C4" s="137" t="s">
        <v>162</v>
      </c>
    </row>
    <row r="5" spans="1:6" ht="14" x14ac:dyDescent="0.3">
      <c r="A5" s="135" t="s">
        <v>163</v>
      </c>
      <c r="B5" s="136"/>
      <c r="C5" s="137" t="s">
        <v>164</v>
      </c>
    </row>
    <row r="6" spans="1:6" ht="14.5" thickBot="1" x14ac:dyDescent="0.35">
      <c r="A6" s="138" t="s">
        <v>165</v>
      </c>
      <c r="B6" s="139"/>
      <c r="C6" s="140" t="s">
        <v>166</v>
      </c>
    </row>
    <row r="7" spans="1:6" thickBot="1" x14ac:dyDescent="0.4">
      <c r="A7" s="79" t="s">
        <v>91</v>
      </c>
      <c r="B7" s="80" t="s">
        <v>92</v>
      </c>
      <c r="C7" s="80" t="s">
        <v>93</v>
      </c>
      <c r="D7" s="79" t="s">
        <v>94</v>
      </c>
      <c r="E7" s="79" t="s">
        <v>95</v>
      </c>
      <c r="F7" s="78" t="s">
        <v>96</v>
      </c>
    </row>
    <row r="8" spans="1:6" ht="14.5" x14ac:dyDescent="0.35">
      <c r="A8" s="81">
        <v>4</v>
      </c>
      <c r="B8" s="82" t="s">
        <v>97</v>
      </c>
      <c r="C8" s="83" t="s">
        <v>98</v>
      </c>
      <c r="D8" s="84">
        <v>120</v>
      </c>
      <c r="E8" s="85">
        <v>480</v>
      </c>
      <c r="F8" s="78" t="s">
        <v>99</v>
      </c>
    </row>
    <row r="9" spans="1:6" ht="14.5" x14ac:dyDescent="0.35">
      <c r="A9" s="81">
        <v>6</v>
      </c>
      <c r="B9" s="82" t="s">
        <v>97</v>
      </c>
      <c r="C9" s="83" t="s">
        <v>100</v>
      </c>
      <c r="D9" s="84">
        <v>150</v>
      </c>
      <c r="E9" s="85">
        <v>900</v>
      </c>
      <c r="F9" s="78" t="s">
        <v>99</v>
      </c>
    </row>
    <row r="10" spans="1:6" ht="14.5" x14ac:dyDescent="0.35">
      <c r="A10" s="81">
        <v>6</v>
      </c>
      <c r="B10" s="82" t="s">
        <v>97</v>
      </c>
      <c r="C10" s="83" t="s">
        <v>101</v>
      </c>
      <c r="D10" s="84">
        <v>800</v>
      </c>
      <c r="E10" s="85">
        <v>4800</v>
      </c>
      <c r="F10" s="78" t="s">
        <v>99</v>
      </c>
    </row>
    <row r="11" spans="1:6" ht="14.5" x14ac:dyDescent="0.35">
      <c r="A11" s="81">
        <v>6</v>
      </c>
      <c r="B11" s="82" t="s">
        <v>97</v>
      </c>
      <c r="C11" s="83" t="s">
        <v>102</v>
      </c>
      <c r="D11" s="84">
        <v>14</v>
      </c>
      <c r="E11" s="85">
        <v>84</v>
      </c>
      <c r="F11" s="78" t="s">
        <v>99</v>
      </c>
    </row>
    <row r="12" spans="1:6" ht="14.5" x14ac:dyDescent="0.35">
      <c r="A12" s="81">
        <v>1</v>
      </c>
      <c r="B12" s="82" t="s">
        <v>97</v>
      </c>
      <c r="C12" s="83" t="s">
        <v>103</v>
      </c>
      <c r="D12" s="84">
        <v>100</v>
      </c>
      <c r="E12" s="85">
        <v>100</v>
      </c>
      <c r="F12" s="78" t="s">
        <v>99</v>
      </c>
    </row>
    <row r="13" spans="1:6" ht="14.5" x14ac:dyDescent="0.35">
      <c r="A13" s="81">
        <v>4</v>
      </c>
      <c r="B13" s="82" t="s">
        <v>97</v>
      </c>
      <c r="C13" s="83" t="s">
        <v>104</v>
      </c>
      <c r="D13" s="84">
        <v>100</v>
      </c>
      <c r="E13" s="85">
        <v>400</v>
      </c>
      <c r="F13" s="78" t="s">
        <v>99</v>
      </c>
    </row>
    <row r="14" spans="1:6" ht="14.5" x14ac:dyDescent="0.35">
      <c r="A14" s="81">
        <v>4</v>
      </c>
      <c r="B14" s="82" t="s">
        <v>97</v>
      </c>
      <c r="C14" s="83" t="s">
        <v>105</v>
      </c>
      <c r="D14" s="84">
        <v>15</v>
      </c>
      <c r="E14" s="85">
        <v>60</v>
      </c>
      <c r="F14" s="78" t="s">
        <v>99</v>
      </c>
    </row>
    <row r="15" spans="1:6" ht="14.5" x14ac:dyDescent="0.35">
      <c r="A15" s="81">
        <v>6</v>
      </c>
      <c r="B15" s="82" t="s">
        <v>97</v>
      </c>
      <c r="C15" s="83" t="s">
        <v>106</v>
      </c>
      <c r="D15" s="84">
        <v>25</v>
      </c>
      <c r="E15" s="85">
        <v>150</v>
      </c>
      <c r="F15" s="78" t="s">
        <v>99</v>
      </c>
    </row>
    <row r="16" spans="1:6" ht="14.5" x14ac:dyDescent="0.35">
      <c r="A16" s="81">
        <v>6</v>
      </c>
      <c r="B16" s="82" t="s">
        <v>97</v>
      </c>
      <c r="C16" s="83" t="s">
        <v>107</v>
      </c>
      <c r="D16" s="84">
        <v>100</v>
      </c>
      <c r="E16" s="85">
        <v>600</v>
      </c>
      <c r="F16" s="78" t="s">
        <v>99</v>
      </c>
    </row>
    <row r="17" spans="1:7" ht="14.5" x14ac:dyDescent="0.35">
      <c r="A17" s="81">
        <v>6</v>
      </c>
      <c r="B17" s="82" t="s">
        <v>97</v>
      </c>
      <c r="C17" s="83" t="s">
        <v>108</v>
      </c>
      <c r="D17" s="84">
        <v>16</v>
      </c>
      <c r="E17" s="85">
        <v>96</v>
      </c>
      <c r="F17" s="78" t="s">
        <v>99</v>
      </c>
    </row>
    <row r="18" spans="1:7" ht="14.5" x14ac:dyDescent="0.35">
      <c r="A18" s="81">
        <v>10</v>
      </c>
      <c r="B18" s="82" t="s">
        <v>97</v>
      </c>
      <c r="C18" s="83" t="s">
        <v>109</v>
      </c>
      <c r="D18" s="84">
        <v>20</v>
      </c>
      <c r="E18" s="85">
        <v>200</v>
      </c>
      <c r="F18" s="78" t="s">
        <v>99</v>
      </c>
    </row>
    <row r="19" spans="1:7" ht="14.5" x14ac:dyDescent="0.35">
      <c r="A19" s="81">
        <v>10</v>
      </c>
      <c r="B19" s="82" t="s">
        <v>97</v>
      </c>
      <c r="C19" s="83" t="s">
        <v>110</v>
      </c>
      <c r="D19" s="84">
        <v>25</v>
      </c>
      <c r="E19" s="85">
        <v>250</v>
      </c>
      <c r="F19" s="78" t="s">
        <v>99</v>
      </c>
    </row>
    <row r="20" spans="1:7" ht="14.5" x14ac:dyDescent="0.35">
      <c r="A20" s="81">
        <v>4</v>
      </c>
      <c r="B20" s="82" t="s">
        <v>97</v>
      </c>
      <c r="C20" s="83" t="s">
        <v>111</v>
      </c>
      <c r="D20" s="84">
        <v>600</v>
      </c>
      <c r="E20" s="85">
        <v>2400</v>
      </c>
      <c r="F20" s="78" t="s">
        <v>99</v>
      </c>
    </row>
    <row r="21" spans="1:7" ht="14.5" x14ac:dyDescent="0.35">
      <c r="A21" s="81">
        <v>4</v>
      </c>
      <c r="B21" s="82" t="s">
        <v>97</v>
      </c>
      <c r="C21" s="83" t="s">
        <v>112</v>
      </c>
      <c r="D21" s="84">
        <v>200</v>
      </c>
      <c r="E21" s="85">
        <v>800</v>
      </c>
      <c r="F21" s="78" t="s">
        <v>99</v>
      </c>
    </row>
    <row r="22" spans="1:7" ht="14.5" x14ac:dyDescent="0.35">
      <c r="A22" s="81">
        <v>4</v>
      </c>
      <c r="B22" s="82" t="s">
        <v>97</v>
      </c>
      <c r="C22" s="83" t="s">
        <v>113</v>
      </c>
      <c r="D22" s="84">
        <v>100</v>
      </c>
      <c r="E22" s="85">
        <v>400</v>
      </c>
      <c r="F22" s="78" t="s">
        <v>99</v>
      </c>
    </row>
    <row r="23" spans="1:7" ht="14.5" x14ac:dyDescent="0.35">
      <c r="A23" s="81">
        <v>1</v>
      </c>
      <c r="B23" s="82" t="s">
        <v>97</v>
      </c>
      <c r="C23" s="83" t="s">
        <v>114</v>
      </c>
      <c r="D23" s="84">
        <v>350</v>
      </c>
      <c r="E23" s="85">
        <v>350</v>
      </c>
      <c r="F23" s="78" t="s">
        <v>99</v>
      </c>
      <c r="G23" s="9"/>
    </row>
    <row r="24" spans="1:7" ht="14.5" x14ac:dyDescent="0.35">
      <c r="A24" s="81">
        <v>8</v>
      </c>
      <c r="B24" s="82" t="s">
        <v>97</v>
      </c>
      <c r="C24" s="83" t="s">
        <v>115</v>
      </c>
      <c r="D24" s="84">
        <v>30</v>
      </c>
      <c r="E24" s="85">
        <v>240</v>
      </c>
      <c r="F24" s="78" t="s">
        <v>99</v>
      </c>
      <c r="G24" s="9"/>
    </row>
    <row r="25" spans="1:7" ht="14.5" x14ac:dyDescent="0.35">
      <c r="A25" s="81">
        <v>2</v>
      </c>
      <c r="B25" s="82" t="s">
        <v>97</v>
      </c>
      <c r="C25" s="83" t="s">
        <v>116</v>
      </c>
      <c r="D25" s="84">
        <v>500</v>
      </c>
      <c r="E25" s="85">
        <v>1000</v>
      </c>
      <c r="F25" s="78" t="s">
        <v>99</v>
      </c>
      <c r="G25" s="9"/>
    </row>
    <row r="26" spans="1:7" ht="14.5" x14ac:dyDescent="0.35">
      <c r="A26" s="81">
        <v>2</v>
      </c>
      <c r="B26" s="82" t="s">
        <v>97</v>
      </c>
      <c r="C26" s="83" t="s">
        <v>117</v>
      </c>
      <c r="D26" s="84">
        <v>100</v>
      </c>
      <c r="E26" s="85">
        <v>200</v>
      </c>
      <c r="F26" s="78" t="s">
        <v>99</v>
      </c>
      <c r="G26" s="9"/>
    </row>
    <row r="27" spans="1:7" ht="14.5" x14ac:dyDescent="0.35">
      <c r="A27" s="81">
        <v>1</v>
      </c>
      <c r="B27" s="82" t="s">
        <v>97</v>
      </c>
      <c r="C27" s="83" t="s">
        <v>118</v>
      </c>
      <c r="D27" s="84">
        <v>400</v>
      </c>
      <c r="E27" s="85">
        <v>400</v>
      </c>
      <c r="F27" s="78" t="s">
        <v>99</v>
      </c>
      <c r="G27" s="9"/>
    </row>
    <row r="28" spans="1:7" ht="14.5" x14ac:dyDescent="0.35">
      <c r="A28" s="81">
        <v>6</v>
      </c>
      <c r="B28" s="82" t="s">
        <v>97</v>
      </c>
      <c r="C28" s="83" t="s">
        <v>119</v>
      </c>
      <c r="D28" s="84">
        <v>40</v>
      </c>
      <c r="E28" s="85">
        <v>240</v>
      </c>
      <c r="F28" s="78" t="s">
        <v>99</v>
      </c>
      <c r="G28" s="9"/>
    </row>
    <row r="29" spans="1:7" ht="14.5" x14ac:dyDescent="0.35">
      <c r="A29" s="81">
        <v>5</v>
      </c>
      <c r="B29" s="82" t="s">
        <v>97</v>
      </c>
      <c r="C29" s="83" t="s">
        <v>120</v>
      </c>
      <c r="D29" s="84">
        <v>60</v>
      </c>
      <c r="E29" s="85">
        <v>300</v>
      </c>
      <c r="F29" s="78" t="s">
        <v>99</v>
      </c>
      <c r="G29" s="86"/>
    </row>
    <row r="30" spans="1:7" ht="14.5" x14ac:dyDescent="0.35">
      <c r="A30" s="81">
        <v>16</v>
      </c>
      <c r="B30" s="82" t="s">
        <v>97</v>
      </c>
      <c r="C30" s="83" t="s">
        <v>121</v>
      </c>
      <c r="D30" s="84">
        <v>300</v>
      </c>
      <c r="E30" s="85">
        <v>4800</v>
      </c>
      <c r="F30" s="78" t="s">
        <v>99</v>
      </c>
      <c r="G30" s="86"/>
    </row>
    <row r="31" spans="1:7" ht="14.5" x14ac:dyDescent="0.35">
      <c r="A31" s="81">
        <v>2</v>
      </c>
      <c r="B31" s="82" t="s">
        <v>97</v>
      </c>
      <c r="C31" s="83" t="s">
        <v>122</v>
      </c>
      <c r="D31" s="84">
        <v>300</v>
      </c>
      <c r="E31" s="85">
        <v>600</v>
      </c>
      <c r="F31" s="78" t="s">
        <v>99</v>
      </c>
      <c r="G31" s="86"/>
    </row>
    <row r="32" spans="1:7" ht="14.5" x14ac:dyDescent="0.35">
      <c r="A32" s="81">
        <v>1</v>
      </c>
      <c r="B32" s="82" t="s">
        <v>97</v>
      </c>
      <c r="C32" s="83" t="s">
        <v>123</v>
      </c>
      <c r="D32" s="84">
        <v>200</v>
      </c>
      <c r="E32" s="85">
        <v>200</v>
      </c>
      <c r="F32" s="78" t="s">
        <v>99</v>
      </c>
      <c r="G32" s="86"/>
    </row>
    <row r="33" spans="1:9" ht="14.5" x14ac:dyDescent="0.35">
      <c r="A33" s="81">
        <v>4</v>
      </c>
      <c r="B33" s="82" t="s">
        <v>97</v>
      </c>
      <c r="C33" s="83" t="s">
        <v>124</v>
      </c>
      <c r="D33" s="84">
        <v>200</v>
      </c>
      <c r="E33" s="85">
        <v>800</v>
      </c>
      <c r="F33" s="78" t="s">
        <v>99</v>
      </c>
      <c r="G33" s="87"/>
      <c r="I33" s="7"/>
    </row>
    <row r="34" spans="1:9" ht="15.75" customHeight="1" x14ac:dyDescent="0.35">
      <c r="A34" s="81">
        <v>2</v>
      </c>
      <c r="B34" s="82" t="s">
        <v>97</v>
      </c>
      <c r="C34" s="83" t="s">
        <v>125</v>
      </c>
      <c r="D34" s="84">
        <v>100</v>
      </c>
      <c r="E34" s="85">
        <v>200</v>
      </c>
      <c r="F34" s="78" t="s">
        <v>99</v>
      </c>
      <c r="G34" s="86"/>
    </row>
    <row r="35" spans="1:9" ht="15.75" customHeight="1" x14ac:dyDescent="0.35">
      <c r="A35" s="81">
        <v>2</v>
      </c>
      <c r="B35" s="82" t="s">
        <v>97</v>
      </c>
      <c r="C35" s="83" t="s">
        <v>126</v>
      </c>
      <c r="D35" s="84">
        <v>400</v>
      </c>
      <c r="E35" s="85">
        <v>800</v>
      </c>
      <c r="F35" s="78" t="s">
        <v>99</v>
      </c>
    </row>
    <row r="36" spans="1:9" ht="15.75" customHeight="1" x14ac:dyDescent="0.35">
      <c r="A36" s="81">
        <v>1</v>
      </c>
      <c r="B36" s="82" t="s">
        <v>97</v>
      </c>
      <c r="C36" s="83" t="s">
        <v>127</v>
      </c>
      <c r="D36" s="84">
        <v>150</v>
      </c>
      <c r="E36" s="85">
        <v>150</v>
      </c>
      <c r="F36" s="78" t="s">
        <v>99</v>
      </c>
    </row>
    <row r="37" spans="1:9" ht="15.75" customHeight="1" x14ac:dyDescent="0.35">
      <c r="A37" s="81">
        <v>5</v>
      </c>
      <c r="B37" s="82" t="s">
        <v>97</v>
      </c>
      <c r="C37" s="83" t="s">
        <v>128</v>
      </c>
      <c r="D37" s="84">
        <v>100</v>
      </c>
      <c r="E37" s="85">
        <v>500</v>
      </c>
      <c r="F37" s="78" t="s">
        <v>99</v>
      </c>
    </row>
    <row r="38" spans="1:9" ht="15.75" customHeight="1" x14ac:dyDescent="0.35">
      <c r="A38" s="81">
        <v>2</v>
      </c>
      <c r="B38" s="82" t="s">
        <v>97</v>
      </c>
      <c r="C38" s="83" t="s">
        <v>129</v>
      </c>
      <c r="D38" s="84">
        <v>20</v>
      </c>
      <c r="E38" s="85">
        <v>40</v>
      </c>
      <c r="F38" s="78" t="s">
        <v>99</v>
      </c>
    </row>
    <row r="39" spans="1:9" ht="15.75" customHeight="1" x14ac:dyDescent="0.35">
      <c r="A39" s="81">
        <v>12</v>
      </c>
      <c r="B39" s="82" t="s">
        <v>97</v>
      </c>
      <c r="C39" s="83" t="s">
        <v>130</v>
      </c>
      <c r="D39" s="84">
        <v>20</v>
      </c>
      <c r="E39" s="85">
        <v>240</v>
      </c>
      <c r="F39" s="78" t="s">
        <v>99</v>
      </c>
    </row>
    <row r="40" spans="1:9" ht="15.75" customHeight="1" x14ac:dyDescent="0.35">
      <c r="A40" s="81">
        <v>16</v>
      </c>
      <c r="B40" s="82" t="s">
        <v>97</v>
      </c>
      <c r="C40" s="83" t="s">
        <v>131</v>
      </c>
      <c r="D40" s="84">
        <v>150</v>
      </c>
      <c r="E40" s="85">
        <v>2400</v>
      </c>
      <c r="F40" s="78" t="s">
        <v>99</v>
      </c>
    </row>
    <row r="41" spans="1:9" ht="15.75" customHeight="1" x14ac:dyDescent="0.35">
      <c r="A41" s="81">
        <v>15</v>
      </c>
      <c r="B41" s="82" t="s">
        <v>97</v>
      </c>
      <c r="C41" s="83" t="s">
        <v>132</v>
      </c>
      <c r="D41" s="84">
        <v>200</v>
      </c>
      <c r="E41" s="85">
        <v>3000</v>
      </c>
      <c r="F41" s="78" t="s">
        <v>99</v>
      </c>
    </row>
    <row r="42" spans="1:9" ht="15.75" customHeight="1" x14ac:dyDescent="0.35">
      <c r="A42" s="81">
        <v>1</v>
      </c>
      <c r="B42" s="82" t="s">
        <v>133</v>
      </c>
      <c r="C42" s="83" t="s">
        <v>134</v>
      </c>
      <c r="D42" s="84">
        <v>100</v>
      </c>
      <c r="E42" s="85">
        <v>100</v>
      </c>
      <c r="F42" s="78" t="s">
        <v>99</v>
      </c>
    </row>
    <row r="43" spans="1:9" ht="15.75" customHeight="1" x14ac:dyDescent="0.35">
      <c r="A43" s="81">
        <v>5</v>
      </c>
      <c r="B43" s="82" t="s">
        <v>97</v>
      </c>
      <c r="C43" s="83" t="s">
        <v>135</v>
      </c>
      <c r="D43" s="84">
        <v>25</v>
      </c>
      <c r="E43" s="85">
        <v>125</v>
      </c>
      <c r="F43" s="78" t="s">
        <v>99</v>
      </c>
    </row>
    <row r="44" spans="1:9" ht="15.75" customHeight="1" x14ac:dyDescent="0.35">
      <c r="A44" s="78"/>
      <c r="B44" s="78"/>
      <c r="C44" s="78"/>
      <c r="D44" s="78"/>
      <c r="E44" s="88" t="s">
        <v>136</v>
      </c>
      <c r="F44" s="78"/>
    </row>
    <row r="45" spans="1:9" ht="15.75" customHeight="1" x14ac:dyDescent="0.35">
      <c r="A45" s="78"/>
      <c r="B45" s="78"/>
      <c r="C45" s="78"/>
      <c r="D45" s="89" t="s">
        <v>84</v>
      </c>
      <c r="E45" s="90">
        <v>28405</v>
      </c>
      <c r="F45" s="78"/>
    </row>
    <row r="46" spans="1:9" ht="15.75" customHeight="1" x14ac:dyDescent="0.35">
      <c r="A46" s="78"/>
      <c r="B46" s="78"/>
      <c r="C46" s="78"/>
      <c r="D46" s="91" t="s">
        <v>137</v>
      </c>
      <c r="E46" s="90">
        <v>1420.25</v>
      </c>
      <c r="F46" s="78"/>
    </row>
    <row r="47" spans="1:9" ht="15.75" customHeight="1" x14ac:dyDescent="0.35">
      <c r="A47" s="78"/>
      <c r="B47" s="78"/>
      <c r="C47" s="78"/>
      <c r="D47" s="89" t="s">
        <v>84</v>
      </c>
      <c r="E47" s="90">
        <v>29825.25</v>
      </c>
      <c r="F47" s="78"/>
    </row>
    <row r="48" spans="1:9" ht="15.75" customHeight="1" x14ac:dyDescent="0.35">
      <c r="A48" s="78"/>
      <c r="B48" s="78"/>
      <c r="C48" s="78"/>
      <c r="D48" s="91" t="s">
        <v>85</v>
      </c>
      <c r="E48" s="92">
        <v>2982.53</v>
      </c>
      <c r="F48" s="78"/>
    </row>
    <row r="49" spans="1:6" ht="15.75" customHeight="1" x14ac:dyDescent="0.35">
      <c r="A49" s="78"/>
      <c r="B49" s="78"/>
      <c r="C49" s="78"/>
      <c r="D49" s="93" t="s">
        <v>86</v>
      </c>
      <c r="E49" s="85">
        <v>32807.78</v>
      </c>
      <c r="F49" s="78"/>
    </row>
    <row r="50" spans="1:6" ht="15.75" customHeight="1" x14ac:dyDescent="0.35">
      <c r="A50" s="78"/>
      <c r="B50" s="78"/>
      <c r="C50" s="78"/>
      <c r="D50" s="78"/>
      <c r="E50" s="78"/>
      <c r="F50" s="78"/>
    </row>
    <row r="51" spans="1:6" ht="15.75" customHeight="1" x14ac:dyDescent="0.35">
      <c r="A51" s="78"/>
      <c r="B51" s="78"/>
      <c r="C51" s="78"/>
      <c r="D51" s="78"/>
      <c r="E51" s="78"/>
      <c r="F51" s="78"/>
    </row>
    <row r="52" spans="1:6" ht="15.75" customHeight="1" x14ac:dyDescent="0.35">
      <c r="A52" s="78"/>
      <c r="B52" s="78"/>
      <c r="C52" s="78"/>
      <c r="D52" s="78"/>
      <c r="E52" s="78"/>
      <c r="F52" s="78"/>
    </row>
    <row r="53" spans="1:6" ht="15.75" customHeight="1" x14ac:dyDescent="0.35">
      <c r="A53" s="78"/>
      <c r="B53" s="78"/>
      <c r="C53" s="78"/>
      <c r="D53" s="78"/>
      <c r="E53" s="78"/>
      <c r="F53" s="78"/>
    </row>
    <row r="54" spans="1:6" ht="15.75" customHeight="1" x14ac:dyDescent="0.35">
      <c r="A54" s="78"/>
      <c r="B54" s="78"/>
      <c r="C54" s="78"/>
      <c r="D54" s="78"/>
      <c r="E54" s="78"/>
      <c r="F54" s="78"/>
    </row>
    <row r="55" spans="1:6" ht="15.75" customHeight="1" x14ac:dyDescent="0.35">
      <c r="A55" s="78"/>
      <c r="B55" s="78"/>
      <c r="C55" s="78"/>
      <c r="D55" s="78"/>
      <c r="E55" s="78"/>
      <c r="F55" s="78"/>
    </row>
    <row r="56" spans="1:6" ht="15.75" customHeight="1" x14ac:dyDescent="0.35">
      <c r="A56" s="78"/>
      <c r="B56" s="78"/>
      <c r="C56" s="78"/>
      <c r="D56" s="78"/>
      <c r="E56" s="78"/>
      <c r="F56" s="78"/>
    </row>
    <row r="57" spans="1:6" ht="15.75" customHeight="1" x14ac:dyDescent="0.35">
      <c r="A57" s="78"/>
      <c r="B57" s="78"/>
      <c r="C57" s="78"/>
      <c r="D57" s="78"/>
      <c r="E57" s="78"/>
      <c r="F57" s="78"/>
    </row>
    <row r="58" spans="1:6" ht="15.75" customHeight="1" x14ac:dyDescent="0.3"/>
    <row r="59" spans="1:6" ht="15.75" customHeight="1" x14ac:dyDescent="0.3"/>
    <row r="60" spans="1:6" ht="15.75" customHeight="1" x14ac:dyDescent="0.3"/>
    <row r="61" spans="1:6" ht="15.75" customHeight="1" x14ac:dyDescent="0.3"/>
    <row r="62" spans="1:6" ht="15.75" customHeight="1" x14ac:dyDescent="0.3"/>
    <row r="63" spans="1:6" ht="15.75" customHeight="1" x14ac:dyDescent="0.3"/>
    <row r="64" spans="1:6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5"/>
  </sheetPr>
  <dimension ref="A1:G1008"/>
  <sheetViews>
    <sheetView topLeftCell="A4" workbookViewId="0">
      <selection activeCell="A4" activeCellId="2" sqref="A8:C9 A7:B7 A4:C6"/>
    </sheetView>
  </sheetViews>
  <sheetFormatPr defaultColWidth="12.58203125" defaultRowHeight="15" customHeight="1" x14ac:dyDescent="0.3"/>
  <cols>
    <col min="1" max="1" width="33" customWidth="1"/>
    <col min="2" max="2" width="18.6640625" customWidth="1"/>
    <col min="3" max="3" width="13" customWidth="1"/>
    <col min="4" max="6" width="7.6640625" customWidth="1"/>
    <col min="7" max="7" width="12.1640625" customWidth="1"/>
    <col min="8" max="26" width="7.6640625" customWidth="1"/>
  </cols>
  <sheetData>
    <row r="1" spans="1:7" ht="20" x14ac:dyDescent="0.4">
      <c r="A1" s="55" t="s">
        <v>69</v>
      </c>
      <c r="B1" s="55"/>
      <c r="C1" s="56"/>
      <c r="D1" s="57"/>
      <c r="E1" s="58"/>
      <c r="F1" s="59"/>
    </row>
    <row r="2" spans="1:7" ht="14.5" x14ac:dyDescent="0.35">
      <c r="A2" s="60"/>
      <c r="B2" s="60"/>
      <c r="C2" s="56"/>
      <c r="D2" s="57"/>
      <c r="E2" s="7" t="s">
        <v>70</v>
      </c>
      <c r="F2" s="31"/>
    </row>
    <row r="3" spans="1:7" thickBot="1" x14ac:dyDescent="0.4">
      <c r="A3" s="60"/>
      <c r="B3" s="60"/>
      <c r="C3" s="61" t="s">
        <v>71</v>
      </c>
      <c r="D3" s="57" t="s">
        <v>72</v>
      </c>
      <c r="E3" s="62"/>
      <c r="F3" s="31"/>
    </row>
    <row r="4" spans="1:7" ht="14.5" x14ac:dyDescent="0.35">
      <c r="A4" s="132" t="s">
        <v>90</v>
      </c>
      <c r="B4" s="133" t="s">
        <v>167</v>
      </c>
      <c r="C4" s="134"/>
      <c r="D4" s="57"/>
      <c r="E4" s="62"/>
      <c r="F4" s="31"/>
    </row>
    <row r="5" spans="1:7" ht="14.5" x14ac:dyDescent="0.35">
      <c r="A5" s="135" t="s">
        <v>158</v>
      </c>
      <c r="B5" s="136"/>
      <c r="C5" s="137" t="s">
        <v>159</v>
      </c>
      <c r="D5" s="57"/>
      <c r="E5" s="62"/>
      <c r="F5" s="31"/>
    </row>
    <row r="6" spans="1:7" ht="14.5" x14ac:dyDescent="0.35">
      <c r="A6" s="135" t="s">
        <v>160</v>
      </c>
      <c r="B6" s="136"/>
      <c r="C6" s="137" t="s">
        <v>161</v>
      </c>
      <c r="D6" s="57"/>
      <c r="E6" s="62"/>
      <c r="F6" s="31"/>
    </row>
    <row r="7" spans="1:7" ht="14.5" x14ac:dyDescent="0.35">
      <c r="A7" s="135"/>
      <c r="B7" s="136"/>
      <c r="C7" s="137" t="s">
        <v>162</v>
      </c>
      <c r="D7" s="57"/>
      <c r="E7" s="62"/>
      <c r="F7" s="31"/>
    </row>
    <row r="8" spans="1:7" ht="14.5" x14ac:dyDescent="0.35">
      <c r="A8" s="135" t="s">
        <v>163</v>
      </c>
      <c r="B8" s="136"/>
      <c r="C8" s="137" t="s">
        <v>164</v>
      </c>
      <c r="D8" s="57"/>
      <c r="E8" s="62"/>
      <c r="F8" s="31"/>
    </row>
    <row r="9" spans="1:7" thickBot="1" x14ac:dyDescent="0.4">
      <c r="A9" s="138" t="s">
        <v>165</v>
      </c>
      <c r="B9" s="139"/>
      <c r="C9" s="140" t="s">
        <v>166</v>
      </c>
      <c r="D9" s="57"/>
      <c r="E9" s="62"/>
      <c r="F9" s="31"/>
    </row>
    <row r="10" spans="1:7" ht="14.5" x14ac:dyDescent="0.35">
      <c r="C10" s="56"/>
      <c r="D10" s="63"/>
      <c r="E10" s="7"/>
      <c r="F10" s="31"/>
    </row>
    <row r="11" spans="1:7" ht="14.5" x14ac:dyDescent="0.35">
      <c r="A11" s="64"/>
      <c r="B11" s="64"/>
      <c r="C11" s="41"/>
      <c r="D11" s="41"/>
      <c r="E11" s="41"/>
      <c r="F11" s="65"/>
    </row>
    <row r="12" spans="1:7" ht="29" x14ac:dyDescent="0.35">
      <c r="A12" s="66" t="s">
        <v>73</v>
      </c>
      <c r="B12" s="66" t="s">
        <v>74</v>
      </c>
      <c r="C12" s="67" t="s">
        <v>75</v>
      </c>
      <c r="D12" s="67" t="s">
        <v>76</v>
      </c>
      <c r="E12" s="67" t="s">
        <v>26</v>
      </c>
      <c r="F12" s="68" t="s">
        <v>77</v>
      </c>
      <c r="G12" s="67" t="s">
        <v>78</v>
      </c>
    </row>
    <row r="13" spans="1:7" ht="14.5" x14ac:dyDescent="0.35">
      <c r="A13" s="69" t="s">
        <v>79</v>
      </c>
      <c r="B13" s="51">
        <v>43922</v>
      </c>
      <c r="C13" s="70">
        <v>1</v>
      </c>
      <c r="D13" s="70">
        <v>3</v>
      </c>
      <c r="E13" s="6">
        <f t="shared" ref="E13:E36" si="0">C13*D13</f>
        <v>3</v>
      </c>
      <c r="F13" s="71">
        <v>25</v>
      </c>
      <c r="G13" s="71">
        <f t="shared" ref="G13:G36" si="1">E13*F13</f>
        <v>75</v>
      </c>
    </row>
    <row r="14" spans="1:7" ht="14.5" x14ac:dyDescent="0.35">
      <c r="A14" s="72" t="s">
        <v>80</v>
      </c>
      <c r="B14" s="51">
        <v>43923</v>
      </c>
      <c r="C14" s="70">
        <v>1</v>
      </c>
      <c r="D14" s="70">
        <v>6</v>
      </c>
      <c r="E14" s="6">
        <f t="shared" si="0"/>
        <v>6</v>
      </c>
      <c r="F14" s="71">
        <v>25</v>
      </c>
      <c r="G14" s="71">
        <f t="shared" si="1"/>
        <v>150</v>
      </c>
    </row>
    <row r="15" spans="1:7" ht="14.5" x14ac:dyDescent="0.35">
      <c r="A15" s="72" t="s">
        <v>81</v>
      </c>
      <c r="B15" s="51">
        <v>43924</v>
      </c>
      <c r="C15" s="70">
        <v>1</v>
      </c>
      <c r="D15" s="70">
        <v>8</v>
      </c>
      <c r="E15" s="6">
        <f t="shared" si="0"/>
        <v>8</v>
      </c>
      <c r="F15" s="71">
        <v>25</v>
      </c>
      <c r="G15" s="71">
        <f t="shared" si="1"/>
        <v>200</v>
      </c>
    </row>
    <row r="16" spans="1:7" ht="14.5" x14ac:dyDescent="0.35">
      <c r="A16" s="50" t="s">
        <v>38</v>
      </c>
      <c r="B16" s="51">
        <v>43928</v>
      </c>
      <c r="C16" s="6">
        <v>1</v>
      </c>
      <c r="D16" s="6">
        <v>6</v>
      </c>
      <c r="E16" s="6">
        <f t="shared" si="0"/>
        <v>6</v>
      </c>
      <c r="F16" s="71">
        <v>25</v>
      </c>
      <c r="G16" s="71">
        <f t="shared" si="1"/>
        <v>150</v>
      </c>
    </row>
    <row r="17" spans="1:7" ht="14.5" x14ac:dyDescent="0.35">
      <c r="A17" s="50" t="s">
        <v>39</v>
      </c>
      <c r="B17" s="51">
        <v>43929</v>
      </c>
      <c r="C17" s="6">
        <v>1</v>
      </c>
      <c r="D17" s="6">
        <v>6</v>
      </c>
      <c r="E17" s="6">
        <f t="shared" si="0"/>
        <v>6</v>
      </c>
      <c r="F17" s="71">
        <v>25</v>
      </c>
      <c r="G17" s="71">
        <f t="shared" si="1"/>
        <v>150</v>
      </c>
    </row>
    <row r="18" spans="1:7" ht="14.5" x14ac:dyDescent="0.35">
      <c r="A18" s="50" t="s">
        <v>40</v>
      </c>
      <c r="B18" s="51">
        <v>43936</v>
      </c>
      <c r="C18" s="6">
        <v>1</v>
      </c>
      <c r="D18" s="6">
        <v>2</v>
      </c>
      <c r="E18" s="6">
        <f t="shared" si="0"/>
        <v>2</v>
      </c>
      <c r="F18" s="71">
        <v>25</v>
      </c>
      <c r="G18" s="71">
        <f t="shared" si="1"/>
        <v>50</v>
      </c>
    </row>
    <row r="19" spans="1:7" ht="14.5" x14ac:dyDescent="0.35">
      <c r="A19" s="50" t="s">
        <v>41</v>
      </c>
      <c r="B19" s="51">
        <v>43942</v>
      </c>
      <c r="C19" s="6">
        <v>1</v>
      </c>
      <c r="D19" s="6">
        <v>8</v>
      </c>
      <c r="E19" s="6">
        <f t="shared" si="0"/>
        <v>8</v>
      </c>
      <c r="F19" s="71">
        <v>25</v>
      </c>
      <c r="G19" s="71">
        <f t="shared" si="1"/>
        <v>200</v>
      </c>
    </row>
    <row r="20" spans="1:7" ht="14.5" x14ac:dyDescent="0.35">
      <c r="A20" s="50" t="s">
        <v>42</v>
      </c>
      <c r="B20" s="51">
        <v>43942</v>
      </c>
      <c r="C20" s="6">
        <v>1</v>
      </c>
      <c r="D20" s="6">
        <v>2</v>
      </c>
      <c r="E20" s="6">
        <f t="shared" si="0"/>
        <v>2</v>
      </c>
      <c r="F20" s="71">
        <v>25</v>
      </c>
      <c r="G20" s="71">
        <f t="shared" si="1"/>
        <v>50</v>
      </c>
    </row>
    <row r="21" spans="1:7" ht="14.5" x14ac:dyDescent="0.35">
      <c r="A21" s="50" t="s">
        <v>82</v>
      </c>
      <c r="B21" s="51">
        <v>43942</v>
      </c>
      <c r="C21" s="6">
        <v>1</v>
      </c>
      <c r="D21" s="6">
        <v>8</v>
      </c>
      <c r="E21" s="6">
        <f t="shared" si="0"/>
        <v>8</v>
      </c>
      <c r="F21" s="71">
        <v>25</v>
      </c>
      <c r="G21" s="71">
        <f t="shared" si="1"/>
        <v>200</v>
      </c>
    </row>
    <row r="22" spans="1:7" ht="14.5" x14ac:dyDescent="0.35">
      <c r="A22" s="50" t="s">
        <v>83</v>
      </c>
      <c r="B22" s="51">
        <v>43946</v>
      </c>
      <c r="C22" s="6">
        <v>1</v>
      </c>
      <c r="D22" s="6">
        <v>8</v>
      </c>
      <c r="E22" s="6">
        <f t="shared" si="0"/>
        <v>8</v>
      </c>
      <c r="F22" s="71">
        <v>25</v>
      </c>
      <c r="G22" s="71">
        <f t="shared" si="1"/>
        <v>200</v>
      </c>
    </row>
    <row r="23" spans="1:7" ht="14.5" x14ac:dyDescent="0.35">
      <c r="A23" s="50" t="s">
        <v>45</v>
      </c>
      <c r="B23" s="51">
        <v>43946</v>
      </c>
      <c r="C23" s="6">
        <v>1</v>
      </c>
      <c r="D23" s="6">
        <v>2</v>
      </c>
      <c r="E23" s="6">
        <f t="shared" si="0"/>
        <v>2</v>
      </c>
      <c r="F23" s="71">
        <v>25</v>
      </c>
      <c r="G23" s="71">
        <f t="shared" si="1"/>
        <v>50</v>
      </c>
    </row>
    <row r="24" spans="1:7" ht="14.5" x14ac:dyDescent="0.35">
      <c r="A24" s="50" t="s">
        <v>46</v>
      </c>
      <c r="B24" s="51">
        <v>43949</v>
      </c>
      <c r="C24" s="6">
        <v>1</v>
      </c>
      <c r="D24" s="6">
        <v>4</v>
      </c>
      <c r="E24" s="6">
        <f t="shared" si="0"/>
        <v>4</v>
      </c>
      <c r="F24" s="71">
        <v>25</v>
      </c>
      <c r="G24" s="71">
        <f t="shared" si="1"/>
        <v>100</v>
      </c>
    </row>
    <row r="25" spans="1:7" ht="14.5" x14ac:dyDescent="0.35">
      <c r="A25" s="50" t="s">
        <v>47</v>
      </c>
      <c r="B25" s="51">
        <v>43952</v>
      </c>
      <c r="C25" s="6">
        <v>1</v>
      </c>
      <c r="D25" s="6">
        <v>4</v>
      </c>
      <c r="E25" s="6">
        <f t="shared" si="0"/>
        <v>4</v>
      </c>
      <c r="F25" s="71">
        <v>25</v>
      </c>
      <c r="G25" s="71">
        <f t="shared" si="1"/>
        <v>100</v>
      </c>
    </row>
    <row r="26" spans="1:7" ht="14.5" x14ac:dyDescent="0.35">
      <c r="A26" s="50" t="s">
        <v>48</v>
      </c>
      <c r="B26" s="51">
        <v>43956</v>
      </c>
      <c r="C26" s="6">
        <v>1</v>
      </c>
      <c r="D26" s="6">
        <v>8</v>
      </c>
      <c r="E26" s="6">
        <f t="shared" si="0"/>
        <v>8</v>
      </c>
      <c r="F26" s="71">
        <v>25</v>
      </c>
      <c r="G26" s="71">
        <f t="shared" si="1"/>
        <v>200</v>
      </c>
    </row>
    <row r="27" spans="1:7" ht="14.5" x14ac:dyDescent="0.35">
      <c r="A27" s="50" t="s">
        <v>49</v>
      </c>
      <c r="B27" s="51">
        <v>43961</v>
      </c>
      <c r="C27" s="6">
        <v>1</v>
      </c>
      <c r="D27" s="6">
        <v>2</v>
      </c>
      <c r="E27" s="6">
        <f t="shared" si="0"/>
        <v>2</v>
      </c>
      <c r="F27" s="71">
        <v>25</v>
      </c>
      <c r="G27" s="71">
        <f t="shared" si="1"/>
        <v>50</v>
      </c>
    </row>
    <row r="28" spans="1:7" ht="14.5" x14ac:dyDescent="0.35">
      <c r="A28" s="50" t="s">
        <v>50</v>
      </c>
      <c r="B28" s="51">
        <v>43965</v>
      </c>
      <c r="C28" s="6">
        <v>1</v>
      </c>
      <c r="D28" s="6">
        <v>2</v>
      </c>
      <c r="E28" s="6">
        <f t="shared" si="0"/>
        <v>2</v>
      </c>
      <c r="F28" s="71">
        <v>25</v>
      </c>
      <c r="G28" s="71">
        <f t="shared" si="1"/>
        <v>50</v>
      </c>
    </row>
    <row r="29" spans="1:7" ht="15.75" customHeight="1" x14ac:dyDescent="0.35">
      <c r="A29" s="50" t="s">
        <v>51</v>
      </c>
      <c r="B29" s="51">
        <v>43965</v>
      </c>
      <c r="C29" s="6">
        <v>1</v>
      </c>
      <c r="D29" s="6">
        <v>4</v>
      </c>
      <c r="E29" s="6">
        <f t="shared" si="0"/>
        <v>4</v>
      </c>
      <c r="F29" s="71">
        <v>25</v>
      </c>
      <c r="G29" s="71">
        <f t="shared" si="1"/>
        <v>100</v>
      </c>
    </row>
    <row r="30" spans="1:7" ht="15.75" customHeight="1" x14ac:dyDescent="0.35">
      <c r="A30" s="50" t="s">
        <v>52</v>
      </c>
      <c r="B30" s="51">
        <v>43965</v>
      </c>
      <c r="C30" s="6">
        <v>1</v>
      </c>
      <c r="D30" s="6">
        <v>3</v>
      </c>
      <c r="E30" s="6">
        <f t="shared" si="0"/>
        <v>3</v>
      </c>
      <c r="F30" s="71">
        <v>25</v>
      </c>
      <c r="G30" s="71">
        <f t="shared" si="1"/>
        <v>75</v>
      </c>
    </row>
    <row r="31" spans="1:7" ht="15.75" customHeight="1" x14ac:dyDescent="0.35">
      <c r="A31" s="50" t="s">
        <v>53</v>
      </c>
      <c r="B31" s="51">
        <v>43965</v>
      </c>
      <c r="C31" s="6">
        <v>1</v>
      </c>
      <c r="D31" s="6">
        <v>8</v>
      </c>
      <c r="E31" s="6">
        <f t="shared" si="0"/>
        <v>8</v>
      </c>
      <c r="F31" s="71">
        <v>25</v>
      </c>
      <c r="G31" s="71">
        <f t="shared" si="1"/>
        <v>200</v>
      </c>
    </row>
    <row r="32" spans="1:7" ht="15.75" customHeight="1" x14ac:dyDescent="0.35">
      <c r="A32" s="72"/>
      <c r="B32" s="72"/>
      <c r="C32" s="6"/>
      <c r="D32" s="6"/>
      <c r="E32" s="6">
        <f t="shared" si="0"/>
        <v>0</v>
      </c>
      <c r="F32" s="71">
        <v>25</v>
      </c>
      <c r="G32" s="71">
        <f t="shared" si="1"/>
        <v>0</v>
      </c>
    </row>
    <row r="33" spans="1:7" ht="15.75" customHeight="1" x14ac:dyDescent="0.35">
      <c r="A33" s="72"/>
      <c r="B33" s="72"/>
      <c r="C33" s="6"/>
      <c r="D33" s="6"/>
      <c r="E33" s="6">
        <f t="shared" si="0"/>
        <v>0</v>
      </c>
      <c r="F33" s="71">
        <v>25</v>
      </c>
      <c r="G33" s="71">
        <f t="shared" si="1"/>
        <v>0</v>
      </c>
    </row>
    <row r="34" spans="1:7" ht="15.75" customHeight="1" x14ac:dyDescent="0.35">
      <c r="A34" s="72"/>
      <c r="B34" s="72"/>
      <c r="C34" s="6"/>
      <c r="D34" s="6"/>
      <c r="E34" s="6">
        <f t="shared" si="0"/>
        <v>0</v>
      </c>
      <c r="F34" s="71">
        <v>25</v>
      </c>
      <c r="G34" s="71">
        <f t="shared" si="1"/>
        <v>0</v>
      </c>
    </row>
    <row r="35" spans="1:7" ht="15.75" customHeight="1" x14ac:dyDescent="0.35">
      <c r="A35" s="72"/>
      <c r="B35" s="72"/>
      <c r="C35" s="6"/>
      <c r="D35" s="6"/>
      <c r="E35" s="6">
        <f t="shared" si="0"/>
        <v>0</v>
      </c>
      <c r="F35" s="71">
        <v>25</v>
      </c>
      <c r="G35" s="71">
        <f t="shared" si="1"/>
        <v>0</v>
      </c>
    </row>
    <row r="36" spans="1:7" ht="15.75" customHeight="1" x14ac:dyDescent="0.35">
      <c r="A36" s="72"/>
      <c r="B36" s="72"/>
      <c r="C36" s="6"/>
      <c r="D36" s="6"/>
      <c r="E36" s="6">
        <f t="shared" si="0"/>
        <v>0</v>
      </c>
      <c r="F36" s="71">
        <v>40</v>
      </c>
      <c r="G36" s="71">
        <f t="shared" si="1"/>
        <v>0</v>
      </c>
    </row>
    <row r="37" spans="1:7" ht="15.75" customHeight="1" x14ac:dyDescent="0.35">
      <c r="A37" s="73"/>
      <c r="B37" s="73"/>
      <c r="C37" s="7"/>
      <c r="D37" s="74" t="s">
        <v>84</v>
      </c>
      <c r="E37" s="7">
        <f>SUM(E13:E36)</f>
        <v>94</v>
      </c>
      <c r="F37" s="31"/>
      <c r="G37" s="31">
        <f>SUM(G13:G36)</f>
        <v>2350</v>
      </c>
    </row>
    <row r="38" spans="1:7" ht="15.75" customHeight="1" x14ac:dyDescent="0.35">
      <c r="A38" s="73"/>
      <c r="B38" s="73"/>
      <c r="D38" s="74" t="s">
        <v>85</v>
      </c>
      <c r="E38" s="7">
        <f>E37*0.1</f>
        <v>9.4</v>
      </c>
      <c r="F38" s="31"/>
      <c r="G38" s="31">
        <f>G37*0.1</f>
        <v>235</v>
      </c>
    </row>
    <row r="39" spans="1:7" ht="15.75" customHeight="1" x14ac:dyDescent="0.35">
      <c r="A39" s="73"/>
      <c r="B39" s="73"/>
      <c r="D39" s="75" t="s">
        <v>86</v>
      </c>
      <c r="E39" s="76">
        <f>E37+E38</f>
        <v>103.4</v>
      </c>
      <c r="F39" s="77"/>
      <c r="G39" s="77">
        <f>G37+G38</f>
        <v>2585</v>
      </c>
    </row>
    <row r="40" spans="1:7" ht="15.75" customHeight="1" x14ac:dyDescent="0.3"/>
    <row r="41" spans="1:7" ht="15.75" customHeight="1" x14ac:dyDescent="0.3"/>
    <row r="42" spans="1:7" ht="15.75" customHeight="1" x14ac:dyDescent="0.3"/>
    <row r="43" spans="1:7" ht="15.75" customHeight="1" x14ac:dyDescent="0.3"/>
    <row r="44" spans="1:7" ht="15.75" customHeight="1" x14ac:dyDescent="0.3"/>
    <row r="45" spans="1:7" ht="15.75" customHeight="1" x14ac:dyDescent="0.3"/>
    <row r="46" spans="1:7" ht="15.75" customHeight="1" x14ac:dyDescent="0.3"/>
    <row r="47" spans="1:7" ht="15.75" customHeight="1" x14ac:dyDescent="0.3"/>
    <row r="48" spans="1:7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E75B5"/>
  </sheetPr>
  <dimension ref="A1:F986"/>
  <sheetViews>
    <sheetView workbookViewId="0">
      <selection sqref="A1:C6"/>
    </sheetView>
  </sheetViews>
  <sheetFormatPr defaultColWidth="12.58203125" defaultRowHeight="15" customHeight="1" x14ac:dyDescent="0.3"/>
  <cols>
    <col min="1" max="1" width="24.6640625" customWidth="1"/>
    <col min="2" max="2" width="12.6640625" customWidth="1"/>
    <col min="3" max="3" width="16.58203125" customWidth="1"/>
    <col min="4" max="5" width="7.6640625" customWidth="1"/>
    <col min="6" max="6" width="12.082031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5" customHeight="1" x14ac:dyDescent="0.3">
      <c r="A4" s="135"/>
      <c r="B4" s="136"/>
      <c r="C4" s="137" t="s">
        <v>162</v>
      </c>
    </row>
    <row r="5" spans="1:6" ht="14" x14ac:dyDescent="0.3">
      <c r="A5" s="135" t="s">
        <v>163</v>
      </c>
      <c r="B5" s="136"/>
      <c r="C5" s="137" t="s">
        <v>164</v>
      </c>
    </row>
    <row r="6" spans="1:6" ht="20.5" thickBot="1" x14ac:dyDescent="0.45">
      <c r="A6" s="138" t="s">
        <v>165</v>
      </c>
      <c r="B6" s="139"/>
      <c r="C6" s="140" t="s">
        <v>166</v>
      </c>
      <c r="D6" s="58"/>
      <c r="E6" s="59"/>
    </row>
    <row r="7" spans="1:6" ht="14.5" x14ac:dyDescent="0.35">
      <c r="A7" s="60"/>
      <c r="B7" s="56"/>
      <c r="C7" s="57"/>
      <c r="D7" s="7" t="s">
        <v>70</v>
      </c>
      <c r="E7" s="31"/>
    </row>
    <row r="8" spans="1:6" ht="14.5" x14ac:dyDescent="0.35">
      <c r="A8" s="60"/>
      <c r="B8" s="61"/>
      <c r="C8" s="57"/>
      <c r="D8" s="62"/>
      <c r="E8" s="31"/>
    </row>
    <row r="9" spans="1:6" ht="34.5" customHeight="1" x14ac:dyDescent="0.35">
      <c r="B9" s="56"/>
      <c r="C9" s="57"/>
      <c r="D9" s="7"/>
      <c r="E9" s="31"/>
    </row>
    <row r="10" spans="1:6" ht="14.5" x14ac:dyDescent="0.35">
      <c r="A10" s="64"/>
      <c r="B10" s="41"/>
      <c r="C10" s="41"/>
      <c r="D10" s="41"/>
      <c r="E10" s="65"/>
    </row>
    <row r="11" spans="1:6" ht="29" x14ac:dyDescent="0.35">
      <c r="A11" s="66" t="s">
        <v>73</v>
      </c>
      <c r="B11" s="67" t="s">
        <v>75</v>
      </c>
      <c r="C11" s="67" t="s">
        <v>76</v>
      </c>
      <c r="D11" s="67" t="s">
        <v>26</v>
      </c>
      <c r="E11" s="68" t="s">
        <v>77</v>
      </c>
      <c r="F11" s="67" t="s">
        <v>78</v>
      </c>
    </row>
    <row r="12" spans="1:6" ht="14.5" x14ac:dyDescent="0.35">
      <c r="A12" s="69" t="s">
        <v>87</v>
      </c>
      <c r="B12" s="6">
        <v>1</v>
      </c>
      <c r="C12" s="6">
        <v>2</v>
      </c>
      <c r="D12" s="6">
        <f t="shared" ref="D12:D15" si="0">B12*C12</f>
        <v>2</v>
      </c>
      <c r="E12" s="71">
        <v>25</v>
      </c>
      <c r="F12" s="71">
        <f t="shared" ref="F12:F15" si="1">D12*E12</f>
        <v>50</v>
      </c>
    </row>
    <row r="13" spans="1:6" ht="14.5" x14ac:dyDescent="0.35">
      <c r="A13" s="72" t="s">
        <v>88</v>
      </c>
      <c r="B13" s="6">
        <v>1</v>
      </c>
      <c r="C13" s="6">
        <v>4</v>
      </c>
      <c r="D13" s="6">
        <f t="shared" si="0"/>
        <v>4</v>
      </c>
      <c r="E13" s="71">
        <v>25</v>
      </c>
      <c r="F13" s="71">
        <f t="shared" si="1"/>
        <v>100</v>
      </c>
    </row>
    <row r="14" spans="1:6" ht="14.5" x14ac:dyDescent="0.35">
      <c r="A14" s="72" t="s">
        <v>89</v>
      </c>
      <c r="B14" s="6">
        <v>1</v>
      </c>
      <c r="C14" s="6">
        <v>2</v>
      </c>
      <c r="D14" s="6">
        <f t="shared" si="0"/>
        <v>2</v>
      </c>
      <c r="E14" s="71">
        <v>25</v>
      </c>
      <c r="F14" s="71">
        <f t="shared" si="1"/>
        <v>50</v>
      </c>
    </row>
    <row r="15" spans="1:6" ht="14.5" x14ac:dyDescent="0.35">
      <c r="A15" s="69"/>
      <c r="B15" s="6"/>
      <c r="C15" s="6"/>
      <c r="D15" s="6">
        <f t="shared" si="0"/>
        <v>0</v>
      </c>
      <c r="E15" s="71">
        <v>25</v>
      </c>
      <c r="F15" s="71">
        <f t="shared" si="1"/>
        <v>0</v>
      </c>
    </row>
    <row r="16" spans="1:6" ht="15.75" customHeight="1" x14ac:dyDescent="0.35">
      <c r="A16" s="73"/>
      <c r="B16" s="7"/>
      <c r="C16" s="74" t="s">
        <v>84</v>
      </c>
      <c r="D16" s="7">
        <f>SUM(D12:D15)</f>
        <v>8</v>
      </c>
      <c r="E16" s="31"/>
      <c r="F16" s="31">
        <f>SUM(F12:F15)</f>
        <v>200</v>
      </c>
    </row>
    <row r="17" spans="1:6" ht="15.75" customHeight="1" x14ac:dyDescent="0.35">
      <c r="A17" s="73"/>
      <c r="C17" s="74" t="s">
        <v>85</v>
      </c>
      <c r="D17" s="7">
        <f>D16*0.1</f>
        <v>0.8</v>
      </c>
      <c r="E17" s="31"/>
      <c r="F17" s="31">
        <f>F16*0.1</f>
        <v>20</v>
      </c>
    </row>
    <row r="18" spans="1:6" ht="15.75" customHeight="1" x14ac:dyDescent="0.35">
      <c r="A18" s="73"/>
      <c r="C18" s="75" t="s">
        <v>86</v>
      </c>
      <c r="D18" s="76">
        <f>D16+D17</f>
        <v>8.8000000000000007</v>
      </c>
      <c r="E18" s="77"/>
      <c r="F18" s="77">
        <f>F16+F17</f>
        <v>220</v>
      </c>
    </row>
    <row r="19" spans="1:6" ht="15.75" customHeight="1" x14ac:dyDescent="0.3"/>
    <row r="20" spans="1:6" ht="15.75" customHeight="1" x14ac:dyDescent="0.3"/>
    <row r="21" spans="1:6" ht="15.75" customHeight="1" x14ac:dyDescent="0.3"/>
    <row r="22" spans="1:6" ht="15.75" customHeight="1" x14ac:dyDescent="0.3"/>
    <row r="23" spans="1:6" ht="15.75" customHeight="1" x14ac:dyDescent="0.3"/>
    <row r="24" spans="1:6" ht="15.75" customHeight="1" x14ac:dyDescent="0.3"/>
    <row r="25" spans="1:6" ht="15.75" customHeight="1" x14ac:dyDescent="0.3"/>
    <row r="26" spans="1:6" ht="15.75" customHeight="1" x14ac:dyDescent="0.3"/>
    <row r="27" spans="1:6" ht="15.75" customHeight="1" x14ac:dyDescent="0.3"/>
    <row r="28" spans="1:6" ht="15.75" customHeight="1" x14ac:dyDescent="0.3"/>
    <row r="29" spans="1:6" ht="15.75" customHeight="1" x14ac:dyDescent="0.3"/>
    <row r="30" spans="1:6" ht="15.75" customHeight="1" x14ac:dyDescent="0.3"/>
    <row r="31" spans="1:6" ht="15.75" customHeight="1" x14ac:dyDescent="0.3"/>
    <row r="32" spans="1:6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Totals sheet</vt:lpstr>
      <vt:lpstr>Deliverables</vt:lpstr>
      <vt:lpstr>Tour gant</vt:lpstr>
      <vt:lpstr>IT materials </vt:lpstr>
      <vt:lpstr>IT labor planning</vt:lpstr>
      <vt:lpstr>Game Dev Labor planning</vt:lpstr>
      <vt:lpstr>Tour Co display Materials</vt:lpstr>
      <vt:lpstr>TD labor</vt:lpstr>
      <vt:lpstr>TD load out labor</vt:lpstr>
      <vt:lpstr>Weekly Update Labor plan</vt:lpstr>
      <vt:lpstr>voorhees</vt:lpstr>
      <vt:lpstr>new theatre lobby</vt:lpstr>
      <vt:lpstr>park slope</vt:lpstr>
      <vt:lpstr>here</vt:lpstr>
      <vt:lpstr>signature</vt:lpstr>
      <vt:lpstr>St Johns</vt:lpstr>
      <vt:lpstr>Obstacle materials</vt:lpstr>
      <vt:lpstr>Obstacle labor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Brandt</dc:creator>
  <cp:lastModifiedBy>Susan Brandt</cp:lastModifiedBy>
  <dcterms:created xsi:type="dcterms:W3CDTF">2016-08-31T19:35:45Z</dcterms:created>
  <dcterms:modified xsi:type="dcterms:W3CDTF">2022-11-16T15:30:53Z</dcterms:modified>
</cp:coreProperties>
</file>