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sbran\Dropbox\Project management\Fall 2020\Estimating\"/>
    </mc:Choice>
  </mc:AlternateContent>
  <xr:revisionPtr revIDLastSave="0" documentId="13_ncr:1_{88D798EA-7949-441C-81C9-02AF0C54DCEA}" xr6:coauthVersionLast="45" xr6:coauthVersionMax="45" xr10:uidLastSave="{00000000-0000-0000-0000-000000000000}"/>
  <bookViews>
    <workbookView xWindow="28680" yWindow="-120" windowWidth="29040" windowHeight="15840" firstSheet="3" activeTab="4" xr2:uid="{00000000-000D-0000-FFFF-FFFF00000000}"/>
  </bookViews>
  <sheets>
    <sheet name="Totals sheet" sheetId="6" r:id="rId1"/>
    <sheet name="schedule" sheetId="12" r:id="rId2"/>
    <sheet name="AV materials" sheetId="1" r:id="rId3"/>
    <sheet name="AV labor labor" sheetId="2" r:id="rId4"/>
    <sheet name="Display materials" sheetId="3" r:id="rId5"/>
    <sheet name="Display labor" sheetId="4" r:id="rId6"/>
    <sheet name="TD labor" sheetId="10" r:id="rId7"/>
    <sheet name="Available materials" sheetId="13" r:id="rId8"/>
    <sheet name="Game studio picture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3" l="1"/>
  <c r="E8" i="3"/>
  <c r="E9" i="3"/>
  <c r="E10" i="3"/>
  <c r="E11" i="3"/>
  <c r="E12" i="3"/>
  <c r="D12" i="2"/>
  <c r="F12" i="2"/>
  <c r="D13" i="2"/>
  <c r="F13" i="2" s="1"/>
  <c r="D14" i="2"/>
  <c r="F14" i="2" s="1"/>
  <c r="D15" i="2"/>
  <c r="F15" i="2"/>
  <c r="D16" i="2"/>
  <c r="F16" i="2"/>
  <c r="D17" i="2"/>
  <c r="F17" i="2" s="1"/>
  <c r="D18" i="2"/>
  <c r="F18" i="2"/>
  <c r="D19" i="2"/>
  <c r="F19" i="2"/>
  <c r="D20" i="2"/>
  <c r="F20" i="2"/>
  <c r="D21" i="2"/>
  <c r="F21" i="2" s="1"/>
  <c r="D8" i="10"/>
  <c r="F8" i="10" s="1"/>
  <c r="D11" i="10"/>
  <c r="D12" i="10"/>
  <c r="F12" i="10" s="1"/>
  <c r="E39" i="13"/>
  <c r="E33" i="13"/>
  <c r="E34" i="13"/>
  <c r="E35" i="13"/>
  <c r="E36" i="13"/>
  <c r="E37" i="13"/>
  <c r="E38" i="13"/>
  <c r="E31" i="13"/>
  <c r="E25" i="13"/>
  <c r="E26" i="13"/>
  <c r="E27" i="13"/>
  <c r="E28" i="13"/>
  <c r="E29" i="13"/>
  <c r="E30" i="13"/>
  <c r="E32" i="13"/>
  <c r="E41" i="13"/>
  <c r="E40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D5" i="4"/>
  <c r="D9" i="4"/>
  <c r="F9" i="4" s="1"/>
  <c r="E17" i="3"/>
  <c r="E16" i="3"/>
  <c r="E15" i="3"/>
  <c r="E14" i="3"/>
  <c r="D7" i="2"/>
  <c r="E42" i="13" l="1"/>
  <c r="E43" i="13" s="1"/>
  <c r="E44" i="13" s="1"/>
  <c r="F11" i="10"/>
  <c r="D10" i="10"/>
  <c r="F10" i="10" s="1"/>
  <c r="D9" i="10"/>
  <c r="F9" i="10" s="1"/>
  <c r="D7" i="10"/>
  <c r="F7" i="10" s="1"/>
  <c r="D6" i="10"/>
  <c r="F6" i="10" s="1"/>
  <c r="D5" i="10"/>
  <c r="F5" i="10" s="1"/>
  <c r="D13" i="4"/>
  <c r="F13" i="4" s="1"/>
  <c r="D12" i="4"/>
  <c r="F12" i="4" s="1"/>
  <c r="D11" i="4"/>
  <c r="F11" i="4" s="1"/>
  <c r="D10" i="4"/>
  <c r="F10" i="4" s="1"/>
  <c r="D8" i="4"/>
  <c r="F8" i="4" s="1"/>
  <c r="D7" i="4"/>
  <c r="F7" i="4" s="1"/>
  <c r="D6" i="4"/>
  <c r="F6" i="4" s="1"/>
  <c r="F5" i="4"/>
  <c r="E19" i="3"/>
  <c r="E18" i="3"/>
  <c r="E13" i="3"/>
  <c r="E26" i="1"/>
  <c r="D11" i="2"/>
  <c r="F11" i="2" s="1"/>
  <c r="D10" i="2"/>
  <c r="F10" i="2" s="1"/>
  <c r="D9" i="2"/>
  <c r="F9" i="2" s="1"/>
  <c r="D8" i="2"/>
  <c r="F8" i="2" s="1"/>
  <c r="E45" i="13" l="1"/>
  <c r="E46" i="13" s="1"/>
  <c r="D22" i="2"/>
  <c r="D23" i="2" s="1"/>
  <c r="D24" i="2" s="1"/>
  <c r="B15" i="6" s="1"/>
  <c r="B17" i="6" s="1"/>
  <c r="E27" i="1"/>
  <c r="E28" i="1" s="1"/>
  <c r="E29" i="1" s="1"/>
  <c r="E20" i="3"/>
  <c r="E21" i="3" s="1"/>
  <c r="E22" i="3" s="1"/>
  <c r="F13" i="10"/>
  <c r="D13" i="10"/>
  <c r="F14" i="4"/>
  <c r="D14" i="4"/>
  <c r="F7" i="2"/>
  <c r="F22" i="2" s="1"/>
  <c r="D14" i="10" l="1"/>
  <c r="D15" i="10" s="1"/>
  <c r="B14" i="6" s="1"/>
  <c r="F14" i="10"/>
  <c r="F15" i="10" s="1"/>
  <c r="D14" i="6" s="1"/>
  <c r="D15" i="4"/>
  <c r="D16" i="4" s="1"/>
  <c r="B16" i="6" s="1"/>
  <c r="F15" i="4"/>
  <c r="F16" i="4" s="1"/>
  <c r="D16" i="6" s="1"/>
  <c r="E23" i="3"/>
  <c r="E24" i="3" s="1"/>
  <c r="D7" i="6" s="1"/>
  <c r="E30" i="1"/>
  <c r="E31" i="1" s="1"/>
  <c r="D6" i="6" s="1"/>
  <c r="F23" i="2"/>
  <c r="F24" i="2" s="1"/>
  <c r="D15" i="6" s="1"/>
  <c r="B24" i="6" l="1"/>
  <c r="D17" i="6"/>
  <c r="D25" i="6" s="1"/>
  <c r="D8" i="6"/>
  <c r="D23" i="6" s="1"/>
  <c r="D27" i="6" l="1"/>
</calcChain>
</file>

<file path=xl/sharedStrings.xml><?xml version="1.0" encoding="utf-8"?>
<sst xmlns="http://schemas.openxmlformats.org/spreadsheetml/2006/main" count="258" uniqueCount="100">
  <si>
    <t>Materials build and paint</t>
  </si>
  <si>
    <t>Break down chart</t>
  </si>
  <si>
    <t>Total cost</t>
  </si>
  <si>
    <t>Fill-in</t>
  </si>
  <si>
    <t>(Subtotal)</t>
  </si>
  <si>
    <t>total cost</t>
  </si>
  <si>
    <t xml:space="preserve">total </t>
  </si>
  <si>
    <t>scenic and paint</t>
  </si>
  <si>
    <t>Build Labor</t>
  </si>
  <si>
    <t>Total labor</t>
  </si>
  <si>
    <t>Subtotal</t>
  </si>
  <si>
    <t>Technical Director</t>
  </si>
  <si>
    <t>Total==$40 X hrs</t>
  </si>
  <si>
    <t>Total==$20 X hrs</t>
  </si>
  <si>
    <t>Totals</t>
  </si>
  <si>
    <t>Total man hours</t>
  </si>
  <si>
    <t>Total materials</t>
  </si>
  <si>
    <t>Prepared by:</t>
  </si>
  <si>
    <t>Date:</t>
  </si>
  <si>
    <t>Procedure:</t>
  </si>
  <si>
    <t>Number of Crew</t>
  </si>
  <si>
    <t>Number of Hours</t>
  </si>
  <si>
    <t>Person Hours</t>
  </si>
  <si>
    <t>Labor Rate</t>
  </si>
  <si>
    <t>Cost</t>
  </si>
  <si>
    <t>Draw and plan</t>
    <phoneticPr fontId="0" type="noConversion"/>
  </si>
  <si>
    <t>Subtotal:</t>
  </si>
  <si>
    <t>10% Contingency:</t>
  </si>
  <si>
    <t>Total:</t>
  </si>
  <si>
    <t>Quantity</t>
  </si>
  <si>
    <t>Unit</t>
  </si>
  <si>
    <t>Material</t>
  </si>
  <si>
    <t>Unit Cost</t>
  </si>
  <si>
    <t>Extended Cost</t>
  </si>
  <si>
    <t>5% Hardware Estimate:</t>
  </si>
  <si>
    <t>ea</t>
  </si>
  <si>
    <t>Total labor cost</t>
  </si>
  <si>
    <t>http://ccm.net/faq/9795-transfer-data-between-excel-spreadsheets</t>
  </si>
  <si>
    <t>transferring data teaching website</t>
  </si>
  <si>
    <t>hire team</t>
  </si>
  <si>
    <t>order materials</t>
  </si>
  <si>
    <t>Meet with clients</t>
  </si>
  <si>
    <t>task</t>
  </si>
  <si>
    <t>duration</t>
  </si>
  <si>
    <t>start date</t>
  </si>
  <si>
    <t>PM Sue Brandt</t>
  </si>
  <si>
    <t>Gantt Table</t>
  </si>
  <si>
    <t>Gaming Project</t>
  </si>
  <si>
    <t>supervise team load in</t>
  </si>
  <si>
    <t>Supetvise team tech</t>
  </si>
  <si>
    <t>supervise one day run</t>
  </si>
  <si>
    <t>supervise load out</t>
  </si>
  <si>
    <t>flat screen monitors 60"</t>
  </si>
  <si>
    <t>Elgato Stream deck</t>
  </si>
  <si>
    <t>Lenovo PC</t>
  </si>
  <si>
    <t>Source</t>
  </si>
  <si>
    <t>USB audio Adapter</t>
  </si>
  <si>
    <t>head phones</t>
  </si>
  <si>
    <t>XLR to mini adapter</t>
  </si>
  <si>
    <t>PC mic</t>
  </si>
  <si>
    <t>HDMI to HDMI mini</t>
  </si>
  <si>
    <t>Hyperdrive USB C hub</t>
  </si>
  <si>
    <t>HDMI mini to USB C</t>
  </si>
  <si>
    <t>Camera Tripod</t>
  </si>
  <si>
    <t>power strips with surge protection</t>
  </si>
  <si>
    <t>edison power cables 20 amp</t>
  </si>
  <si>
    <t>table 3x6</t>
  </si>
  <si>
    <t>table clothes fitted</t>
  </si>
  <si>
    <t>truss: 12" box 8 ft tall</t>
  </si>
  <si>
    <t>truss hardward</t>
  </si>
  <si>
    <t>Truss base</t>
  </si>
  <si>
    <t>RP screen</t>
  </si>
  <si>
    <t>speakers</t>
  </si>
  <si>
    <t>ultimate stands</t>
  </si>
  <si>
    <t>speakon cable</t>
  </si>
  <si>
    <t>sound mixer</t>
  </si>
  <si>
    <t>XLR cable 25'-0"</t>
  </si>
  <si>
    <t>Projector</t>
  </si>
  <si>
    <t>HDMI cable 30'</t>
  </si>
  <si>
    <t>Video switcher</t>
  </si>
  <si>
    <t>l</t>
  </si>
  <si>
    <t>truss: 12 box 8 ft tall</t>
  </si>
  <si>
    <t>bubble wrap</t>
  </si>
  <si>
    <t>road box</t>
  </si>
  <si>
    <t>glass cleaner</t>
  </si>
  <si>
    <t>wipes</t>
  </si>
  <si>
    <t>stanchions</t>
  </si>
  <si>
    <t>stanchion ropes</t>
  </si>
  <si>
    <t>Person hours</t>
  </si>
  <si>
    <t>Projector mount to truss</t>
  </si>
  <si>
    <t>COVID signs and stickers</t>
  </si>
  <si>
    <t>box</t>
  </si>
  <si>
    <t>supervise team tech</t>
  </si>
  <si>
    <t>supervise team load out</t>
  </si>
  <si>
    <t>supervise team one day run</t>
  </si>
  <si>
    <t>Gaming company owns</t>
  </si>
  <si>
    <t>AV materials</t>
  </si>
  <si>
    <t>Display materials</t>
  </si>
  <si>
    <t>AV labor</t>
  </si>
  <si>
    <t>Display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</si>
</sst>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5" formatCode="m/d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Fill="1" applyBorder="1"/>
    <xf numFmtId="0" fontId="0" fillId="0" borderId="6" xfId="0" applyBorder="1"/>
    <xf numFmtId="0" fontId="0" fillId="0" borderId="7" xfId="0" applyFill="1" applyBorder="1"/>
    <xf numFmtId="0" fontId="0" fillId="0" borderId="8" xfId="0" applyFill="1" applyBorder="1"/>
    <xf numFmtId="0" fontId="0" fillId="0" borderId="7" xfId="0" applyFont="1" applyFill="1" applyBorder="1"/>
    <xf numFmtId="0" fontId="0" fillId="0" borderId="8" xfId="0" applyFont="1" applyFill="1" applyBorder="1"/>
    <xf numFmtId="0" fontId="0" fillId="0" borderId="9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2" fillId="0" borderId="7" xfId="0" applyFont="1" applyFill="1" applyBorder="1"/>
    <xf numFmtId="0" fontId="2" fillId="0" borderId="8" xfId="0" applyFont="1" applyFill="1" applyBorder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centerContinuous" vertical="center"/>
    </xf>
    <xf numFmtId="44" fontId="0" fillId="0" borderId="0" xfId="1" applyFont="1" applyBorder="1"/>
    <xf numFmtId="0" fontId="4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Continuous"/>
    </xf>
    <xf numFmtId="44" fontId="0" fillId="0" borderId="0" xfId="1" applyFont="1" applyBorder="1" applyAlignment="1">
      <alignment horizontal="centerContinuous" vertical="top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 wrapText="1"/>
    </xf>
    <xf numFmtId="44" fontId="0" fillId="0" borderId="0" xfId="1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44" fontId="0" fillId="0" borderId="1" xfId="1" applyFon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4" fontId="0" fillId="0" borderId="0" xfId="1" applyFont="1"/>
    <xf numFmtId="0" fontId="5" fillId="0" borderId="0" xfId="0" applyFont="1" applyAlignment="1">
      <alignment horizontal="right"/>
    </xf>
    <xf numFmtId="44" fontId="5" fillId="0" borderId="0" xfId="1" applyFont="1"/>
    <xf numFmtId="44" fontId="4" fillId="0" borderId="0" xfId="1" applyFont="1" applyBorder="1" applyAlignment="1">
      <alignment horizontal="left"/>
    </xf>
    <xf numFmtId="44" fontId="0" fillId="0" borderId="0" xfId="1" applyFont="1" applyBorder="1" applyAlignment="1">
      <alignment horizontal="center"/>
    </xf>
    <xf numFmtId="0" fontId="0" fillId="0" borderId="0" xfId="0" applyBorder="1" applyAlignment="1">
      <alignment horizontal="right" wrapText="1"/>
    </xf>
    <xf numFmtId="44" fontId="0" fillId="0" borderId="0" xfId="1" applyFont="1" applyBorder="1" applyAlignment="1">
      <alignment horizontal="right" wrapText="1"/>
    </xf>
    <xf numFmtId="0" fontId="0" fillId="0" borderId="13" xfId="0" applyFill="1" applyBorder="1"/>
    <xf numFmtId="0" fontId="0" fillId="0" borderId="15" xfId="0" applyFill="1" applyBorder="1"/>
    <xf numFmtId="0" fontId="0" fillId="0" borderId="15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7" xfId="0" applyFont="1" applyBorder="1"/>
    <xf numFmtId="0" fontId="0" fillId="0" borderId="16" xfId="0" applyBorder="1"/>
    <xf numFmtId="0" fontId="0" fillId="0" borderId="12" xfId="0" applyBorder="1"/>
    <xf numFmtId="0" fontId="2" fillId="0" borderId="15" xfId="0" applyFont="1" applyBorder="1"/>
    <xf numFmtId="0" fontId="0" fillId="0" borderId="17" xfId="0" applyBorder="1"/>
    <xf numFmtId="0" fontId="2" fillId="0" borderId="10" xfId="0" applyFont="1" applyBorder="1"/>
    <xf numFmtId="0" fontId="2" fillId="0" borderId="8" xfId="0" applyFont="1" applyBorder="1"/>
    <xf numFmtId="0" fontId="2" fillId="0" borderId="13" xfId="0" applyFont="1" applyBorder="1" applyAlignment="1">
      <alignment horizontal="center"/>
    </xf>
    <xf numFmtId="0" fontId="6" fillId="0" borderId="0" xfId="2"/>
    <xf numFmtId="0" fontId="0" fillId="0" borderId="1" xfId="0" applyBorder="1" applyAlignment="1">
      <alignment horizontal="left" wrapText="1"/>
    </xf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2" fillId="0" borderId="18" xfId="0" applyFont="1" applyFill="1" applyBorder="1"/>
    <xf numFmtId="0" fontId="0" fillId="0" borderId="24" xfId="0" applyFill="1" applyBorder="1"/>
    <xf numFmtId="0" fontId="0" fillId="0" borderId="21" xfId="0" applyFill="1" applyBorder="1"/>
    <xf numFmtId="0" fontId="0" fillId="0" borderId="26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0" borderId="1" xfId="0" quotePrefix="1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44" fontId="0" fillId="2" borderId="1" xfId="1" applyFont="1" applyFill="1" applyBorder="1"/>
    <xf numFmtId="44" fontId="0" fillId="2" borderId="0" xfId="1" applyFont="1" applyFill="1" applyBorder="1"/>
    <xf numFmtId="44" fontId="0" fillId="2" borderId="0" xfId="1" applyFont="1" applyFill="1"/>
    <xf numFmtId="44" fontId="0" fillId="2" borderId="27" xfId="1" applyFont="1" applyFill="1" applyBorder="1"/>
    <xf numFmtId="0" fontId="0" fillId="0" borderId="0" xfId="0" applyFill="1" applyBorder="1" applyAlignment="1">
      <alignment horizontal="left"/>
    </xf>
    <xf numFmtId="44" fontId="0" fillId="3" borderId="20" xfId="0" applyNumberFormat="1" applyFill="1" applyBorder="1"/>
    <xf numFmtId="44" fontId="0" fillId="3" borderId="23" xfId="0" applyNumberFormat="1" applyFill="1" applyBorder="1"/>
    <xf numFmtId="0" fontId="0" fillId="3" borderId="3" xfId="0" applyFill="1" applyBorder="1"/>
    <xf numFmtId="44" fontId="0" fillId="3" borderId="20" xfId="0" applyNumberFormat="1" applyFill="1" applyBorder="1" applyAlignment="1">
      <alignment horizontal="center"/>
    </xf>
    <xf numFmtId="44" fontId="0" fillId="3" borderId="25" xfId="0" applyNumberFormat="1" applyFill="1" applyBorder="1"/>
    <xf numFmtId="0" fontId="0" fillId="3" borderId="19" xfId="0" applyFont="1" applyFill="1" applyBorder="1"/>
    <xf numFmtId="0" fontId="0" fillId="3" borderId="2" xfId="0" applyFill="1" applyBorder="1"/>
    <xf numFmtId="0" fontId="0" fillId="3" borderId="26" xfId="0" applyFill="1" applyBorder="1"/>
    <xf numFmtId="0" fontId="0" fillId="3" borderId="13" xfId="0" applyFont="1" applyFill="1" applyBorder="1"/>
    <xf numFmtId="0" fontId="2" fillId="3" borderId="16" xfId="0" applyFont="1" applyFill="1" applyBorder="1"/>
    <xf numFmtId="0" fontId="2" fillId="3" borderId="14" xfId="0" applyFont="1" applyFill="1" applyBorder="1"/>
    <xf numFmtId="0" fontId="2" fillId="3" borderId="8" xfId="0" applyFont="1" applyFill="1" applyBorder="1"/>
    <xf numFmtId="44" fontId="0" fillId="3" borderId="1" xfId="1" applyFont="1" applyFill="1" applyBorder="1"/>
    <xf numFmtId="44" fontId="0" fillId="3" borderId="0" xfId="1" applyFont="1" applyFill="1" applyBorder="1"/>
    <xf numFmtId="44" fontId="5" fillId="3" borderId="0" xfId="1" applyFont="1" applyFill="1"/>
    <xf numFmtId="0" fontId="0" fillId="3" borderId="1" xfId="0" applyFill="1" applyBorder="1" applyAlignment="1">
      <alignment horizontal="center"/>
    </xf>
    <xf numFmtId="0" fontId="0" fillId="3" borderId="0" xfId="0" applyFill="1" applyBorder="1"/>
    <xf numFmtId="0" fontId="5" fillId="3" borderId="0" xfId="0" applyFont="1" applyFill="1"/>
    <xf numFmtId="44" fontId="0" fillId="3" borderId="0" xfId="1" applyFont="1" applyFill="1"/>
    <xf numFmtId="42" fontId="0" fillId="3" borderId="1" xfId="3" applyNumberFormat="1" applyFont="1" applyFill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27" xfId="1" applyFont="1" applyFill="1" applyBorder="1"/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Labor</a:t>
            </a:r>
            <a:r>
              <a:rPr lang="en-US" baseline="0"/>
              <a:t> Chart (Person Hours)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'Totals sheet'!$A$14:$A$16</c:f>
              <c:strCache>
                <c:ptCount val="3"/>
                <c:pt idx="0">
                  <c:v>Technical Director</c:v>
                </c:pt>
                <c:pt idx="1">
                  <c:v>AV labor</c:v>
                </c:pt>
                <c:pt idx="2">
                  <c:v>Display labor</c:v>
                </c:pt>
              </c:strCache>
            </c:strRef>
          </c:cat>
          <c:val>
            <c:numRef>
              <c:f>'Totals sheet'!$B$14:$B$16</c:f>
              <c:numCache>
                <c:formatCode>General</c:formatCode>
                <c:ptCount val="3"/>
                <c:pt idx="0">
                  <c:v>103.4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6-4FA2-9E56-2B53ECEC2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7166944"/>
        <c:axId val="1548450816"/>
      </c:barChart>
      <c:catAx>
        <c:axId val="158716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8450816"/>
        <c:crosses val="autoZero"/>
        <c:auto val="1"/>
        <c:lblAlgn val="ctr"/>
        <c:lblOffset val="100"/>
        <c:noMultiLvlLbl val="0"/>
      </c:catAx>
      <c:valAx>
        <c:axId val="15484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16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Materials comparison Chart </a:t>
            </a:r>
          </a:p>
        </c:rich>
      </c:tx>
      <c:layout>
        <c:manualLayout>
          <c:xMode val="edge"/>
          <c:yMode val="edge"/>
          <c:x val="0.16813708708406333"/>
          <c:y val="8.0515297906602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'Totals sheet'!$A$6:$A$7</c:f>
              <c:strCache>
                <c:ptCount val="2"/>
                <c:pt idx="0">
                  <c:v>AV materials</c:v>
                </c:pt>
                <c:pt idx="1">
                  <c:v>Display materials</c:v>
                </c:pt>
              </c:strCache>
            </c:strRef>
          </c:cat>
          <c:val>
            <c:numRef>
              <c:f>'Totals sheet'!$D$6:$D$7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3-4EF6-82A1-6A2CED228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Gaming Project Wall Gantt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noFill/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schedule!$B$8:$B$15</c:f>
              <c:strCache>
                <c:ptCount val="8"/>
                <c:pt idx="0">
                  <c:v>Meet with clients</c:v>
                </c:pt>
                <c:pt idx="1">
                  <c:v>Draw and plan</c:v>
                </c:pt>
                <c:pt idx="2">
                  <c:v>hire team</c:v>
                </c:pt>
                <c:pt idx="3">
                  <c:v>order materials</c:v>
                </c:pt>
                <c:pt idx="4">
                  <c:v>supervise team load in</c:v>
                </c:pt>
                <c:pt idx="5">
                  <c:v>Supetvise team tech</c:v>
                </c:pt>
                <c:pt idx="6">
                  <c:v>supervise one day run</c:v>
                </c:pt>
                <c:pt idx="7">
                  <c:v>supervise load out</c:v>
                </c:pt>
              </c:strCache>
            </c:strRef>
          </c:cat>
          <c:val>
            <c:numRef>
              <c:f>schedule!$A$8:$A$15</c:f>
              <c:numCache>
                <c:formatCode>m/d/yy;@</c:formatCode>
                <c:ptCount val="8"/>
                <c:pt idx="0">
                  <c:v>43983</c:v>
                </c:pt>
                <c:pt idx="1">
                  <c:v>43983</c:v>
                </c:pt>
                <c:pt idx="2">
                  <c:v>43984</c:v>
                </c:pt>
                <c:pt idx="3">
                  <c:v>43984</c:v>
                </c:pt>
                <c:pt idx="4">
                  <c:v>43996</c:v>
                </c:pt>
                <c:pt idx="5">
                  <c:v>43998</c:v>
                </c:pt>
                <c:pt idx="6">
                  <c:v>44007</c:v>
                </c:pt>
                <c:pt idx="7">
                  <c:v>44008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D-482F-889C-90F7346EC5D1}"/>
            </c:ext>
          </c:extLst>
        </c:ser>
        <c:ser>
          <c:idx val="1"/>
          <c:order val="1"/>
          <c:tx>
            <c:strRef>
              <c:f>schedule!$C$7</c:f>
              <c:strCache>
                <c:ptCount val="1"/>
                <c:pt idx="0">
                  <c:v>duration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schedule!$B$8:$B$15</c:f>
              <c:strCache>
                <c:ptCount val="8"/>
                <c:pt idx="0">
                  <c:v>Meet with clients</c:v>
                </c:pt>
                <c:pt idx="1">
                  <c:v>Draw and plan</c:v>
                </c:pt>
                <c:pt idx="2">
                  <c:v>hire team</c:v>
                </c:pt>
                <c:pt idx="3">
                  <c:v>order materials</c:v>
                </c:pt>
                <c:pt idx="4">
                  <c:v>supervise team load in</c:v>
                </c:pt>
                <c:pt idx="5">
                  <c:v>Supetvise team tech</c:v>
                </c:pt>
                <c:pt idx="6">
                  <c:v>supervise one day run</c:v>
                </c:pt>
                <c:pt idx="7">
                  <c:v>supervise load out</c:v>
                </c:pt>
              </c:strCache>
            </c:strRef>
          </c:cat>
          <c:val>
            <c:numRef>
              <c:f>schedule!$C$8:$C$15</c:f>
              <c:numCache>
                <c:formatCode>General</c:formatCode>
                <c:ptCount val="8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D-482F-889C-90F7346EC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6429824"/>
        <c:axId val="1355052640"/>
      </c:barChart>
      <c:catAx>
        <c:axId val="1166429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5052640"/>
        <c:crosses val="autoZero"/>
        <c:auto val="1"/>
        <c:lblAlgn val="ctr"/>
        <c:lblOffset val="100"/>
        <c:noMultiLvlLbl val="0"/>
      </c:catAx>
      <c:valAx>
        <c:axId val="1355052640"/>
        <c:scaling>
          <c:orientation val="minMax"/>
          <c:min val="43983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642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281940</xdr:colOff>
      <xdr:row>3</xdr:row>
      <xdr:rowOff>68580</xdr:rowOff>
    </xdr:from>
    <xdr:to>
      <xdr:col>10</xdr:col>
      <xdr:colOff>236220</xdr:colOff>
      <xdr:row>12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5BF927-4BB0-47FC-B397-974151CB13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563880</xdr:colOff>
      <xdr:row>13</xdr:row>
      <xdr:rowOff>38100</xdr:rowOff>
    </xdr:from>
    <xdr:to>
      <xdr:col>9</xdr:col>
      <xdr:colOff>495300</xdr:colOff>
      <xdr:row>21</xdr:row>
      <xdr:rowOff>129540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5B0A24-1FCC-4819-A3A0-702E0A7925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182880</xdr:colOff>
      <xdr:row>2</xdr:row>
      <xdr:rowOff>60960</xdr:rowOff>
    </xdr:from>
    <xdr:to>
      <xdr:col>11</xdr:col>
      <xdr:colOff>487680</xdr:colOff>
      <xdr:row>19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E50CE4-EA5E-45CA-A99E-E1FBBEC8CD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16</xdr:col>
      <xdr:colOff>304800</xdr:colOff>
      <xdr:row>44</xdr:row>
      <xdr:rowOff>50857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13508A-B6D1-4FB3-9725-FB611AEA3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43200"/>
          <a:ext cx="10058400" cy="5354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cm.net/faq/9795-transfer-data-between-excel-spreadsheet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workbookViewId="0"/>
  </sheetViews>
  <sheetFormatPr defaultRowHeight="14.4" x14ac:dyDescent="0.3"/>
  <cols>
    <col min="1" max="1" width="23.88671875" customWidth="1"/>
    <col min="2" max="2" width="15.5546875" customWidth="1"/>
    <col min="3" max="3" width="18.109375" customWidth="1"/>
    <col min="4" max="4" width="26.6640625" customWidth="1"/>
  </cols>
  <sheetData>
    <row r="1" spans="1:8" ht="15.6" x14ac:dyDescent="0.3">
      <c r="A1" s="23" t="s">
        <v>47</v>
      </c>
      <c r="C1" s="26"/>
      <c r="D1" s="28" t="s">
        <v>17</v>
      </c>
      <c r="E1" s="44" t="s">
        <v>45</v>
      </c>
    </row>
    <row r="2" spans="1:8" x14ac:dyDescent="0.3">
      <c r="C2" s="26"/>
      <c r="D2" s="24" t="s">
        <v>18</v>
      </c>
      <c r="E2" s="44"/>
    </row>
    <row r="3" spans="1:8" ht="15" thickBot="1" x14ac:dyDescent="0.35">
      <c r="C3" s="26"/>
      <c r="D3" s="28"/>
      <c r="E3" s="44"/>
    </row>
    <row r="4" spans="1:8" x14ac:dyDescent="0.3">
      <c r="A4" s="52" t="s">
        <v>0</v>
      </c>
      <c r="B4" s="59"/>
      <c r="C4" s="52"/>
      <c r="D4" s="17" t="s">
        <v>3</v>
      </c>
    </row>
    <row r="5" spans="1:8" ht="15" thickBot="1" x14ac:dyDescent="0.35">
      <c r="A5" s="58"/>
      <c r="B5" s="55"/>
      <c r="C5" s="15"/>
      <c r="D5" s="18"/>
      <c r="H5" t="s">
        <v>38</v>
      </c>
    </row>
    <row r="6" spans="1:8" x14ac:dyDescent="0.3">
      <c r="A6" s="62" t="s">
        <v>96</v>
      </c>
      <c r="B6" s="63"/>
      <c r="C6" s="63" t="s">
        <v>2</v>
      </c>
      <c r="D6" s="80">
        <f>+'AV materials'!E31</f>
        <v>0</v>
      </c>
      <c r="H6" s="60" t="s">
        <v>37</v>
      </c>
    </row>
    <row r="7" spans="1:8" ht="15" thickBot="1" x14ac:dyDescent="0.35">
      <c r="A7" s="64" t="s">
        <v>97</v>
      </c>
      <c r="B7" s="65"/>
      <c r="C7" s="65" t="s">
        <v>2</v>
      </c>
      <c r="D7" s="81">
        <f>+'Display materials'!E24</f>
        <v>0</v>
      </c>
    </row>
    <row r="8" spans="1:8" x14ac:dyDescent="0.3">
      <c r="A8" s="9" t="s">
        <v>7</v>
      </c>
      <c r="B8" s="48"/>
      <c r="C8" s="7" t="s">
        <v>6</v>
      </c>
      <c r="D8" s="82">
        <f>SUM(D6:D7)</f>
        <v>0</v>
      </c>
    </row>
    <row r="9" spans="1:8" ht="15" thickBot="1" x14ac:dyDescent="0.35">
      <c r="A9" s="10" t="s">
        <v>4</v>
      </c>
      <c r="B9" s="49"/>
      <c r="C9" s="8"/>
      <c r="D9" s="4"/>
    </row>
    <row r="11" spans="1:8" ht="15" thickBot="1" x14ac:dyDescent="0.35"/>
    <row r="12" spans="1:8" x14ac:dyDescent="0.3">
      <c r="A12" s="21" t="s">
        <v>8</v>
      </c>
      <c r="B12" s="51" t="s">
        <v>88</v>
      </c>
      <c r="C12" s="52"/>
      <c r="D12" s="17" t="s">
        <v>3</v>
      </c>
    </row>
    <row r="13" spans="1:8" ht="15" thickBot="1" x14ac:dyDescent="0.35">
      <c r="A13" s="22"/>
      <c r="B13" s="22"/>
      <c r="C13" s="15"/>
      <c r="D13" s="18"/>
    </row>
    <row r="14" spans="1:8" x14ac:dyDescent="0.3">
      <c r="A14" s="66" t="s">
        <v>11</v>
      </c>
      <c r="B14" s="85">
        <f>+'TD labor'!D15</f>
        <v>103.4</v>
      </c>
      <c r="C14" s="63" t="s">
        <v>12</v>
      </c>
      <c r="D14" s="83">
        <f>+'TD labor'!F15</f>
        <v>4149.2</v>
      </c>
    </row>
    <row r="15" spans="1:8" x14ac:dyDescent="0.3">
      <c r="A15" s="67" t="s">
        <v>98</v>
      </c>
      <c r="B15" s="86">
        <f>+'AV labor labor'!D24</f>
        <v>0</v>
      </c>
      <c r="C15" s="3" t="s">
        <v>13</v>
      </c>
      <c r="D15" s="84">
        <f>+'AV labor labor'!F24</f>
        <v>0</v>
      </c>
    </row>
    <row r="16" spans="1:8" ht="15" thickBot="1" x14ac:dyDescent="0.35">
      <c r="A16" s="68" t="s">
        <v>99</v>
      </c>
      <c r="B16" s="87">
        <f>+'Display labor'!D16</f>
        <v>0</v>
      </c>
      <c r="C16" s="69" t="s">
        <v>13</v>
      </c>
      <c r="D16" s="81">
        <f>+'Display labor'!F16</f>
        <v>0</v>
      </c>
    </row>
    <row r="17" spans="1:4" x14ac:dyDescent="0.3">
      <c r="A17" s="11" t="s">
        <v>9</v>
      </c>
      <c r="B17" s="88">
        <f>SUM(B14:B16)</f>
        <v>103.4</v>
      </c>
      <c r="C17" s="7" t="s">
        <v>5</v>
      </c>
      <c r="D17" s="82">
        <f>SUM(D14:D16)</f>
        <v>4149.2</v>
      </c>
    </row>
    <row r="18" spans="1:4" ht="15" thickBot="1" x14ac:dyDescent="0.35">
      <c r="A18" s="12" t="s">
        <v>10</v>
      </c>
      <c r="B18" s="50"/>
      <c r="C18" s="8"/>
      <c r="D18" s="4"/>
    </row>
    <row r="20" spans="1:4" ht="15" thickBot="1" x14ac:dyDescent="0.35"/>
    <row r="21" spans="1:4" x14ac:dyDescent="0.3">
      <c r="A21" s="14" t="s">
        <v>14</v>
      </c>
      <c r="B21" s="16"/>
      <c r="C21" s="16" t="s">
        <v>1</v>
      </c>
      <c r="D21" s="17" t="s">
        <v>3</v>
      </c>
    </row>
    <row r="22" spans="1:4" ht="15" thickBot="1" x14ac:dyDescent="0.35">
      <c r="A22" s="54"/>
      <c r="B22" s="19"/>
      <c r="C22" s="19"/>
      <c r="D22" s="20"/>
    </row>
    <row r="23" spans="1:4" ht="15" thickBot="1" x14ac:dyDescent="0.35">
      <c r="A23" s="13" t="s">
        <v>16</v>
      </c>
      <c r="B23" s="56"/>
      <c r="C23" s="56"/>
      <c r="D23" s="89">
        <f>SUM(D8)</f>
        <v>0</v>
      </c>
    </row>
    <row r="24" spans="1:4" ht="15" thickBot="1" x14ac:dyDescent="0.35">
      <c r="A24" s="57" t="s">
        <v>15</v>
      </c>
      <c r="B24" s="90">
        <f>SUM(B14+B15+B16)</f>
        <v>103.4</v>
      </c>
      <c r="C24" s="13"/>
      <c r="D24" s="53"/>
    </row>
    <row r="25" spans="1:4" ht="15" thickBot="1" x14ac:dyDescent="0.35">
      <c r="A25" s="13" t="s">
        <v>36</v>
      </c>
      <c r="B25" s="56"/>
      <c r="C25" s="56"/>
      <c r="D25" s="89">
        <f>SUM(D17)</f>
        <v>4149.2</v>
      </c>
    </row>
    <row r="26" spans="1:4" x14ac:dyDescent="0.3">
      <c r="A26" s="54"/>
      <c r="B26" s="54"/>
      <c r="C26" s="54"/>
      <c r="D26" s="54"/>
    </row>
    <row r="27" spans="1:4" ht="15" thickBot="1" x14ac:dyDescent="0.35">
      <c r="A27" s="15" t="s">
        <v>2</v>
      </c>
      <c r="B27" s="15"/>
      <c r="C27" s="15"/>
      <c r="D27" s="91">
        <f>SUM(D23:D25)</f>
        <v>4149.2</v>
      </c>
    </row>
  </sheetData>
  <hyperlinks>
    <hyperlink ref="H6" r:id="rId1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85F1-F0A7-4294-A127-C171A25EF268}">
  <dimension ref="A1:G26"/>
  <sheetViews>
    <sheetView workbookViewId="0">
      <selection activeCell="A8" sqref="A8"/>
    </sheetView>
  </sheetViews>
  <sheetFormatPr defaultRowHeight="14.4" x14ac:dyDescent="0.3"/>
  <cols>
    <col min="2" max="2" width="23.109375" customWidth="1"/>
  </cols>
  <sheetData>
    <row r="1" spans="1:5" ht="15.6" x14ac:dyDescent="0.3">
      <c r="A1" s="23" t="s">
        <v>47</v>
      </c>
      <c r="C1" s="26"/>
      <c r="D1" s="28" t="s">
        <v>17</v>
      </c>
      <c r="E1" s="44" t="s">
        <v>45</v>
      </c>
    </row>
    <row r="2" spans="1:5" x14ac:dyDescent="0.3">
      <c r="C2" s="26"/>
      <c r="D2" s="24" t="s">
        <v>18</v>
      </c>
      <c r="E2" s="44"/>
    </row>
    <row r="3" spans="1:5" x14ac:dyDescent="0.3">
      <c r="C3" s="26"/>
      <c r="D3" s="28"/>
      <c r="E3" s="44"/>
    </row>
    <row r="5" spans="1:5" x14ac:dyDescent="0.3">
      <c r="B5" t="s">
        <v>46</v>
      </c>
    </row>
    <row r="7" spans="1:5" x14ac:dyDescent="0.3">
      <c r="A7" t="s">
        <v>44</v>
      </c>
      <c r="B7" t="s">
        <v>42</v>
      </c>
      <c r="C7" t="s">
        <v>43</v>
      </c>
    </row>
    <row r="8" spans="1:5" x14ac:dyDescent="0.3">
      <c r="A8" s="71">
        <v>43983</v>
      </c>
      <c r="B8" s="35" t="s">
        <v>41</v>
      </c>
      <c r="C8" s="70">
        <v>6</v>
      </c>
    </row>
    <row r="9" spans="1:5" x14ac:dyDescent="0.3">
      <c r="A9" s="71">
        <v>43983</v>
      </c>
      <c r="B9" s="35" t="s">
        <v>25</v>
      </c>
      <c r="C9" s="70">
        <v>3</v>
      </c>
    </row>
    <row r="10" spans="1:5" x14ac:dyDescent="0.3">
      <c r="A10" s="71">
        <v>43984</v>
      </c>
      <c r="B10" s="35" t="s">
        <v>39</v>
      </c>
      <c r="C10" s="70">
        <v>6</v>
      </c>
    </row>
    <row r="11" spans="1:5" x14ac:dyDescent="0.3">
      <c r="A11" s="72">
        <v>43984</v>
      </c>
      <c r="B11" s="35" t="s">
        <v>40</v>
      </c>
      <c r="C11" s="70">
        <v>4</v>
      </c>
    </row>
    <row r="12" spans="1:5" x14ac:dyDescent="0.3">
      <c r="A12" s="73">
        <v>43996</v>
      </c>
      <c r="B12" s="35" t="s">
        <v>48</v>
      </c>
      <c r="C12" s="70">
        <v>2</v>
      </c>
    </row>
    <row r="13" spans="1:5" x14ac:dyDescent="0.3">
      <c r="A13" s="73">
        <v>43998</v>
      </c>
      <c r="B13" s="35" t="s">
        <v>49</v>
      </c>
      <c r="C13" s="70">
        <v>5</v>
      </c>
    </row>
    <row r="14" spans="1:5" x14ac:dyDescent="0.3">
      <c r="A14" s="73">
        <v>44007</v>
      </c>
      <c r="B14" s="35" t="s">
        <v>50</v>
      </c>
      <c r="C14" s="70">
        <v>1</v>
      </c>
    </row>
    <row r="15" spans="1:5" x14ac:dyDescent="0.3">
      <c r="A15" s="73">
        <v>44008</v>
      </c>
      <c r="B15" s="35" t="s">
        <v>51</v>
      </c>
      <c r="C15" s="70">
        <v>1</v>
      </c>
    </row>
    <row r="24" spans="3:7" ht="15.6" x14ac:dyDescent="0.3">
      <c r="C24" s="23"/>
      <c r="E24" s="26"/>
      <c r="F24" s="28"/>
      <c r="G24" s="44"/>
    </row>
    <row r="25" spans="3:7" x14ac:dyDescent="0.3">
      <c r="E25" s="26"/>
      <c r="F25" s="24"/>
      <c r="G25" s="44"/>
    </row>
    <row r="26" spans="3:7" x14ac:dyDescent="0.3">
      <c r="E26" s="26"/>
      <c r="F26" s="28"/>
      <c r="G26" s="44"/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zoomScale="82" workbookViewId="0">
      <selection activeCell="C6" sqref="C6"/>
    </sheetView>
  </sheetViews>
  <sheetFormatPr defaultRowHeight="14.4" x14ac:dyDescent="0.3"/>
  <cols>
    <col min="3" max="3" width="31.6640625" customWidth="1"/>
    <col min="5" max="5" width="16" customWidth="1"/>
  </cols>
  <sheetData>
    <row r="1" spans="1:6" ht="15.6" x14ac:dyDescent="0.3">
      <c r="A1" s="23" t="s">
        <v>47</v>
      </c>
      <c r="C1" s="26"/>
      <c r="D1" s="28" t="s">
        <v>17</v>
      </c>
      <c r="E1" s="44" t="s">
        <v>45</v>
      </c>
    </row>
    <row r="2" spans="1:6" x14ac:dyDescent="0.3">
      <c r="C2" s="26"/>
      <c r="D2" s="24" t="s">
        <v>18</v>
      </c>
      <c r="E2" s="44"/>
    </row>
    <row r="3" spans="1:6" x14ac:dyDescent="0.3">
      <c r="A3" s="29"/>
      <c r="B3" s="29"/>
      <c r="D3" s="6"/>
      <c r="E3" s="45"/>
    </row>
    <row r="4" spans="1:6" x14ac:dyDescent="0.3">
      <c r="A4" s="40" t="s">
        <v>29</v>
      </c>
      <c r="B4" t="s">
        <v>30</v>
      </c>
      <c r="C4" s="32" t="s">
        <v>31</v>
      </c>
      <c r="D4" s="46" t="s">
        <v>32</v>
      </c>
      <c r="E4" s="47" t="s">
        <v>33</v>
      </c>
      <c r="F4" t="s">
        <v>55</v>
      </c>
    </row>
    <row r="5" spans="1:6" x14ac:dyDescent="0.3">
      <c r="A5" s="70"/>
      <c r="B5" s="70"/>
      <c r="C5" s="35"/>
      <c r="D5" s="1"/>
      <c r="E5" s="75"/>
    </row>
    <row r="6" spans="1:6" x14ac:dyDescent="0.3">
      <c r="A6" s="70"/>
      <c r="B6" s="70"/>
      <c r="C6" s="35"/>
      <c r="D6" s="1"/>
      <c r="E6" s="75"/>
    </row>
    <row r="7" spans="1:6" x14ac:dyDescent="0.3">
      <c r="A7" s="70"/>
      <c r="B7" s="70"/>
      <c r="C7" s="35"/>
      <c r="D7" s="1"/>
      <c r="E7" s="75"/>
    </row>
    <row r="8" spans="1:6" x14ac:dyDescent="0.3">
      <c r="A8" s="70"/>
      <c r="B8" s="70"/>
      <c r="C8" s="35"/>
      <c r="D8" s="1"/>
      <c r="E8" s="75"/>
    </row>
    <row r="9" spans="1:6" x14ac:dyDescent="0.3">
      <c r="A9" s="70"/>
      <c r="B9" s="70"/>
      <c r="C9" s="35"/>
      <c r="D9" s="1"/>
      <c r="E9" s="75"/>
    </row>
    <row r="10" spans="1:6" x14ac:dyDescent="0.3">
      <c r="A10" s="70"/>
      <c r="B10" s="70"/>
      <c r="C10" s="35"/>
      <c r="D10" s="1"/>
      <c r="E10" s="75"/>
    </row>
    <row r="11" spans="1:6" x14ac:dyDescent="0.3">
      <c r="A11" s="70"/>
      <c r="B11" s="70"/>
      <c r="C11" s="35"/>
      <c r="D11" s="1"/>
      <c r="E11" s="75"/>
    </row>
    <row r="12" spans="1:6" x14ac:dyDescent="0.3">
      <c r="A12" s="70"/>
      <c r="B12" s="70"/>
      <c r="C12" s="35"/>
      <c r="D12" s="1"/>
      <c r="E12" s="75"/>
    </row>
    <row r="13" spans="1:6" x14ac:dyDescent="0.3">
      <c r="A13" s="70"/>
      <c r="B13" s="70"/>
      <c r="C13" s="35"/>
      <c r="D13" s="1"/>
      <c r="E13" s="75"/>
    </row>
    <row r="14" spans="1:6" x14ac:dyDescent="0.3">
      <c r="A14" s="70"/>
      <c r="B14" s="70"/>
      <c r="C14" s="35"/>
      <c r="D14" s="1"/>
      <c r="E14" s="75"/>
    </row>
    <row r="15" spans="1:6" x14ac:dyDescent="0.3">
      <c r="A15" s="70"/>
      <c r="B15" s="70"/>
      <c r="C15" s="35"/>
      <c r="D15" s="1"/>
      <c r="E15" s="75"/>
    </row>
    <row r="16" spans="1:6" x14ac:dyDescent="0.3">
      <c r="A16" s="70"/>
      <c r="B16" s="70"/>
      <c r="C16" s="35"/>
      <c r="D16" s="1"/>
      <c r="E16" s="75"/>
    </row>
    <row r="17" spans="1:5" x14ac:dyDescent="0.3">
      <c r="A17" s="70"/>
      <c r="B17" s="70"/>
      <c r="C17" s="35"/>
      <c r="D17" s="1"/>
      <c r="E17" s="75"/>
    </row>
    <row r="18" spans="1:5" x14ac:dyDescent="0.3">
      <c r="A18" s="70"/>
      <c r="B18" s="70"/>
      <c r="C18" s="35"/>
      <c r="D18" s="1"/>
      <c r="E18" s="75"/>
    </row>
    <row r="19" spans="1:5" x14ac:dyDescent="0.3">
      <c r="A19" s="70"/>
      <c r="B19" s="70"/>
      <c r="C19" s="35"/>
      <c r="D19" s="1"/>
      <c r="E19" s="75"/>
    </row>
    <row r="20" spans="1:5" x14ac:dyDescent="0.3">
      <c r="A20" s="70"/>
      <c r="B20" s="70"/>
      <c r="C20" s="35"/>
      <c r="D20" s="1"/>
      <c r="E20" s="75"/>
    </row>
    <row r="21" spans="1:5" x14ac:dyDescent="0.3">
      <c r="A21" s="70"/>
      <c r="B21" s="70"/>
      <c r="C21" s="35"/>
      <c r="D21" s="1"/>
      <c r="E21" s="75"/>
    </row>
    <row r="22" spans="1:5" x14ac:dyDescent="0.3">
      <c r="A22" s="70"/>
      <c r="B22" s="70"/>
      <c r="C22" s="35"/>
      <c r="D22" s="1"/>
      <c r="E22" s="75"/>
    </row>
    <row r="23" spans="1:5" x14ac:dyDescent="0.3">
      <c r="A23" s="70"/>
      <c r="B23" s="70"/>
      <c r="C23" s="35"/>
      <c r="D23" s="1"/>
      <c r="E23" s="75"/>
    </row>
    <row r="24" spans="1:5" x14ac:dyDescent="0.3">
      <c r="A24" s="70"/>
      <c r="B24" s="70"/>
      <c r="C24" s="35"/>
      <c r="D24" s="1"/>
      <c r="E24" s="75"/>
    </row>
    <row r="25" spans="1:5" x14ac:dyDescent="0.3">
      <c r="A25" s="70"/>
      <c r="B25" s="70"/>
      <c r="C25" s="35"/>
      <c r="D25" s="1"/>
      <c r="E25" s="75"/>
    </row>
    <row r="26" spans="1:5" x14ac:dyDescent="0.3">
      <c r="C26" s="37"/>
      <c r="D26" s="5"/>
      <c r="E26" s="76">
        <f t="shared" ref="E6:E26" si="0">A26*D26</f>
        <v>0</v>
      </c>
    </row>
    <row r="27" spans="1:5" x14ac:dyDescent="0.3">
      <c r="C27" s="79"/>
      <c r="D27" s="38" t="s">
        <v>26</v>
      </c>
      <c r="E27" s="76">
        <f>SUM(E5:E26)</f>
        <v>0</v>
      </c>
    </row>
    <row r="28" spans="1:5" x14ac:dyDescent="0.3">
      <c r="D28" s="38" t="s">
        <v>34</v>
      </c>
      <c r="E28" s="76">
        <f>E27*0.05</f>
        <v>0</v>
      </c>
    </row>
    <row r="29" spans="1:5" x14ac:dyDescent="0.3">
      <c r="D29" s="38" t="s">
        <v>26</v>
      </c>
      <c r="E29" s="77">
        <f>E27+E28</f>
        <v>0</v>
      </c>
    </row>
    <row r="30" spans="1:5" ht="15" thickBot="1" x14ac:dyDescent="0.35">
      <c r="D30" s="40" t="s">
        <v>27</v>
      </c>
      <c r="E30" s="77">
        <f>E29*0.1</f>
        <v>0</v>
      </c>
    </row>
    <row r="31" spans="1:5" ht="15" thickBot="1" x14ac:dyDescent="0.35">
      <c r="D31" s="42" t="s">
        <v>28</v>
      </c>
      <c r="E31" s="78">
        <f>E29+E30</f>
        <v>0</v>
      </c>
    </row>
    <row r="32" spans="1:5" x14ac:dyDescent="0.3">
      <c r="C32" s="39"/>
      <c r="E32" s="41"/>
    </row>
    <row r="33" spans="3:5" x14ac:dyDescent="0.3">
      <c r="C33" s="37"/>
      <c r="D33" s="5"/>
      <c r="E33" s="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workbookViewId="0">
      <selection activeCell="D7" sqref="D7:D24"/>
    </sheetView>
  </sheetViews>
  <sheetFormatPr defaultRowHeight="14.4" x14ac:dyDescent="0.3"/>
  <cols>
    <col min="1" max="1" width="28.44140625" customWidth="1"/>
  </cols>
  <sheetData>
    <row r="1" spans="1:6" ht="15.6" x14ac:dyDescent="0.3">
      <c r="A1" s="23" t="s">
        <v>47</v>
      </c>
      <c r="C1" s="26"/>
      <c r="D1" s="28" t="s">
        <v>17</v>
      </c>
      <c r="E1" s="44" t="s">
        <v>45</v>
      </c>
    </row>
    <row r="2" spans="1:6" x14ac:dyDescent="0.3">
      <c r="C2" s="26"/>
      <c r="D2" s="24" t="s">
        <v>18</v>
      </c>
      <c r="E2" s="44"/>
    </row>
    <row r="3" spans="1:6" x14ac:dyDescent="0.3">
      <c r="C3" s="26"/>
      <c r="D3" s="28"/>
      <c r="E3" s="44"/>
    </row>
    <row r="4" spans="1:6" x14ac:dyDescent="0.3">
      <c r="B4" s="24"/>
      <c r="C4" s="25"/>
      <c r="D4" s="5"/>
      <c r="E4" s="27"/>
    </row>
    <row r="5" spans="1:6" x14ac:dyDescent="0.3">
      <c r="A5" s="29"/>
      <c r="B5" s="6"/>
      <c r="C5" s="6"/>
      <c r="D5" s="30"/>
      <c r="E5" s="31"/>
    </row>
    <row r="6" spans="1:6" ht="28.8" x14ac:dyDescent="0.3">
      <c r="A6" s="32" t="s">
        <v>19</v>
      </c>
      <c r="B6" s="33" t="s">
        <v>20</v>
      </c>
      <c r="C6" s="33" t="s">
        <v>21</v>
      </c>
      <c r="D6" s="33" t="s">
        <v>22</v>
      </c>
      <c r="E6" s="34" t="s">
        <v>23</v>
      </c>
      <c r="F6" s="33" t="s">
        <v>24</v>
      </c>
    </row>
    <row r="7" spans="1:6" x14ac:dyDescent="0.3">
      <c r="A7" s="35" t="s">
        <v>80</v>
      </c>
      <c r="B7" s="70"/>
      <c r="C7" s="70"/>
      <c r="D7" s="95">
        <f t="shared" ref="D7:D21" si="0">B7*C7</f>
        <v>0</v>
      </c>
      <c r="E7" s="36">
        <v>20</v>
      </c>
      <c r="F7" s="92">
        <f>D7*E7</f>
        <v>0</v>
      </c>
    </row>
    <row r="8" spans="1:6" x14ac:dyDescent="0.3">
      <c r="A8" s="35"/>
      <c r="B8" s="70"/>
      <c r="C8" s="70"/>
      <c r="D8" s="95">
        <f t="shared" si="0"/>
        <v>0</v>
      </c>
      <c r="E8" s="36">
        <v>20</v>
      </c>
      <c r="F8" s="92">
        <f t="shared" ref="F8:F21" si="1">D8*E8</f>
        <v>0</v>
      </c>
    </row>
    <row r="9" spans="1:6" x14ac:dyDescent="0.3">
      <c r="A9" s="35"/>
      <c r="B9" s="70"/>
      <c r="C9" s="70"/>
      <c r="D9" s="95">
        <f t="shared" si="0"/>
        <v>0</v>
      </c>
      <c r="E9" s="36">
        <v>20</v>
      </c>
      <c r="F9" s="92">
        <f t="shared" si="1"/>
        <v>0</v>
      </c>
    </row>
    <row r="10" spans="1:6" x14ac:dyDescent="0.3">
      <c r="A10" s="35"/>
      <c r="B10" s="74"/>
      <c r="C10" s="74"/>
      <c r="D10" s="95">
        <f t="shared" si="0"/>
        <v>0</v>
      </c>
      <c r="E10" s="36">
        <v>20</v>
      </c>
      <c r="F10" s="92">
        <f t="shared" si="1"/>
        <v>0</v>
      </c>
    </row>
    <row r="11" spans="1:6" x14ac:dyDescent="0.3">
      <c r="A11" s="35"/>
      <c r="B11" s="74"/>
      <c r="C11" s="74"/>
      <c r="D11" s="95">
        <f t="shared" si="0"/>
        <v>0</v>
      </c>
      <c r="E11" s="36">
        <v>20</v>
      </c>
      <c r="F11" s="92">
        <f t="shared" si="1"/>
        <v>0</v>
      </c>
    </row>
    <row r="12" spans="1:6" x14ac:dyDescent="0.3">
      <c r="A12" s="35"/>
      <c r="B12" s="74"/>
      <c r="C12" s="74"/>
      <c r="D12" s="95">
        <f t="shared" ref="D12:D21" si="2">B12*C12</f>
        <v>0</v>
      </c>
      <c r="E12" s="36">
        <v>20</v>
      </c>
      <c r="F12" s="92">
        <f t="shared" ref="F12:F21" si="3">D12*E12</f>
        <v>0</v>
      </c>
    </row>
    <row r="13" spans="1:6" x14ac:dyDescent="0.3">
      <c r="A13" s="35"/>
      <c r="B13" s="74"/>
      <c r="C13" s="74"/>
      <c r="D13" s="95">
        <f t="shared" si="2"/>
        <v>0</v>
      </c>
      <c r="E13" s="36">
        <v>20</v>
      </c>
      <c r="F13" s="92">
        <f t="shared" si="3"/>
        <v>0</v>
      </c>
    </row>
    <row r="14" spans="1:6" x14ac:dyDescent="0.3">
      <c r="A14" s="35"/>
      <c r="B14" s="74"/>
      <c r="C14" s="74"/>
      <c r="D14" s="95">
        <f t="shared" si="2"/>
        <v>0</v>
      </c>
      <c r="E14" s="36">
        <v>20</v>
      </c>
      <c r="F14" s="92">
        <f t="shared" si="3"/>
        <v>0</v>
      </c>
    </row>
    <row r="15" spans="1:6" x14ac:dyDescent="0.3">
      <c r="A15" s="35"/>
      <c r="B15" s="74"/>
      <c r="C15" s="74"/>
      <c r="D15" s="95">
        <f t="shared" si="2"/>
        <v>0</v>
      </c>
      <c r="E15" s="36">
        <v>20</v>
      </c>
      <c r="F15" s="92">
        <f t="shared" si="3"/>
        <v>0</v>
      </c>
    </row>
    <row r="16" spans="1:6" x14ac:dyDescent="0.3">
      <c r="A16" s="35"/>
      <c r="B16" s="74"/>
      <c r="C16" s="74"/>
      <c r="D16" s="95">
        <f t="shared" si="2"/>
        <v>0</v>
      </c>
      <c r="E16" s="36">
        <v>20</v>
      </c>
      <c r="F16" s="92">
        <f t="shared" si="3"/>
        <v>0</v>
      </c>
    </row>
    <row r="17" spans="1:6" x14ac:dyDescent="0.3">
      <c r="A17" s="35"/>
      <c r="B17" s="74"/>
      <c r="C17" s="74"/>
      <c r="D17" s="95">
        <f t="shared" si="2"/>
        <v>0</v>
      </c>
      <c r="E17" s="36">
        <v>20</v>
      </c>
      <c r="F17" s="92">
        <f t="shared" si="3"/>
        <v>0</v>
      </c>
    </row>
    <row r="18" spans="1:6" x14ac:dyDescent="0.3">
      <c r="A18" s="35"/>
      <c r="B18" s="74"/>
      <c r="C18" s="74"/>
      <c r="D18" s="95">
        <f t="shared" si="2"/>
        <v>0</v>
      </c>
      <c r="E18" s="36">
        <v>20</v>
      </c>
      <c r="F18" s="92">
        <f t="shared" si="3"/>
        <v>0</v>
      </c>
    </row>
    <row r="19" spans="1:6" x14ac:dyDescent="0.3">
      <c r="A19" s="35"/>
      <c r="B19" s="74"/>
      <c r="C19" s="74"/>
      <c r="D19" s="95">
        <f t="shared" si="2"/>
        <v>0</v>
      </c>
      <c r="E19" s="36">
        <v>20</v>
      </c>
      <c r="F19" s="92">
        <f t="shared" si="3"/>
        <v>0</v>
      </c>
    </row>
    <row r="20" spans="1:6" x14ac:dyDescent="0.3">
      <c r="A20" s="35"/>
      <c r="B20" s="1"/>
      <c r="C20" s="1"/>
      <c r="D20" s="95">
        <f t="shared" si="2"/>
        <v>0</v>
      </c>
      <c r="E20" s="36">
        <v>20</v>
      </c>
      <c r="F20" s="92">
        <f t="shared" si="3"/>
        <v>0</v>
      </c>
    </row>
    <row r="21" spans="1:6" x14ac:dyDescent="0.3">
      <c r="A21" s="35"/>
      <c r="B21" s="1"/>
      <c r="C21" s="1"/>
      <c r="D21" s="95">
        <f t="shared" si="2"/>
        <v>0</v>
      </c>
      <c r="E21" s="36">
        <v>20</v>
      </c>
      <c r="F21" s="92">
        <f t="shared" si="3"/>
        <v>0</v>
      </c>
    </row>
    <row r="22" spans="1:6" x14ac:dyDescent="0.3">
      <c r="A22" s="37"/>
      <c r="B22" s="5"/>
      <c r="C22" s="38" t="s">
        <v>26</v>
      </c>
      <c r="D22" s="96">
        <f>SUM(D7:D21)</f>
        <v>0</v>
      </c>
      <c r="E22" s="27"/>
      <c r="F22" s="93">
        <f>SUM(F7:F21)</f>
        <v>0</v>
      </c>
    </row>
    <row r="23" spans="1:6" x14ac:dyDescent="0.3">
      <c r="A23" s="39"/>
      <c r="C23" s="40" t="s">
        <v>27</v>
      </c>
      <c r="D23" s="96">
        <f>D22*0.1</f>
        <v>0</v>
      </c>
      <c r="E23" s="41"/>
      <c r="F23" s="93">
        <f>F22*0.1</f>
        <v>0</v>
      </c>
    </row>
    <row r="24" spans="1:6" x14ac:dyDescent="0.3">
      <c r="A24" s="39"/>
      <c r="C24" s="42" t="s">
        <v>28</v>
      </c>
      <c r="D24" s="97">
        <f>D22+D23</f>
        <v>0</v>
      </c>
      <c r="E24" s="43"/>
      <c r="F24" s="94">
        <f>F22+F23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"/>
  <sheetViews>
    <sheetView tabSelected="1" workbookViewId="0">
      <selection activeCell="E7" sqref="E7:E24"/>
    </sheetView>
  </sheetViews>
  <sheetFormatPr defaultRowHeight="14.4" x14ac:dyDescent="0.3"/>
  <cols>
    <col min="2" max="2" width="12.33203125" customWidth="1"/>
    <col min="3" max="3" width="19.5546875" customWidth="1"/>
    <col min="5" max="5" width="17.109375" customWidth="1"/>
  </cols>
  <sheetData>
    <row r="1" spans="1:5" ht="15.6" x14ac:dyDescent="0.3">
      <c r="A1" s="23" t="s">
        <v>47</v>
      </c>
      <c r="C1" s="26"/>
      <c r="D1" s="28" t="s">
        <v>17</v>
      </c>
      <c r="E1" s="44" t="s">
        <v>45</v>
      </c>
    </row>
    <row r="2" spans="1:5" x14ac:dyDescent="0.3">
      <c r="C2" s="26"/>
      <c r="D2" s="24" t="s">
        <v>18</v>
      </c>
      <c r="E2" s="44"/>
    </row>
    <row r="3" spans="1:5" x14ac:dyDescent="0.3">
      <c r="C3" s="26"/>
      <c r="D3" s="28"/>
      <c r="E3" s="44"/>
    </row>
    <row r="4" spans="1:5" x14ac:dyDescent="0.3">
      <c r="D4" s="24"/>
      <c r="E4" s="44"/>
    </row>
    <row r="5" spans="1:5" x14ac:dyDescent="0.3">
      <c r="A5" s="29"/>
      <c r="B5" s="29"/>
      <c r="D5" s="6"/>
      <c r="E5" s="45"/>
    </row>
    <row r="6" spans="1:5" x14ac:dyDescent="0.3">
      <c r="A6" s="40" t="s">
        <v>29</v>
      </c>
      <c r="B6" t="s">
        <v>30</v>
      </c>
      <c r="C6" s="32" t="s">
        <v>31</v>
      </c>
      <c r="D6" s="46" t="s">
        <v>32</v>
      </c>
      <c r="E6" s="47" t="s">
        <v>33</v>
      </c>
    </row>
    <row r="7" spans="1:5" x14ac:dyDescent="0.3">
      <c r="A7" s="1"/>
      <c r="B7" s="1"/>
      <c r="C7" s="1"/>
      <c r="D7" s="1"/>
      <c r="E7" s="92">
        <f t="shared" ref="E7:E12" si="0">A7*D7</f>
        <v>0</v>
      </c>
    </row>
    <row r="8" spans="1:5" x14ac:dyDescent="0.3">
      <c r="A8" s="1"/>
      <c r="B8" s="1"/>
      <c r="C8" s="1"/>
      <c r="D8" s="1"/>
      <c r="E8" s="92">
        <f t="shared" si="0"/>
        <v>0</v>
      </c>
    </row>
    <row r="9" spans="1:5" x14ac:dyDescent="0.3">
      <c r="A9" s="1"/>
      <c r="B9" s="1"/>
      <c r="C9" s="1"/>
      <c r="D9" s="1"/>
      <c r="E9" s="92">
        <f t="shared" si="0"/>
        <v>0</v>
      </c>
    </row>
    <row r="10" spans="1:5" x14ac:dyDescent="0.3">
      <c r="A10" s="1"/>
      <c r="B10" s="1"/>
      <c r="C10" s="1"/>
      <c r="D10" s="1"/>
      <c r="E10" s="92">
        <f t="shared" si="0"/>
        <v>0</v>
      </c>
    </row>
    <row r="11" spans="1:5" x14ac:dyDescent="0.3">
      <c r="A11" s="1"/>
      <c r="B11" s="1"/>
      <c r="C11" s="1"/>
      <c r="D11" s="1"/>
      <c r="E11" s="92">
        <f t="shared" si="0"/>
        <v>0</v>
      </c>
    </row>
    <row r="12" spans="1:5" x14ac:dyDescent="0.3">
      <c r="A12" s="1"/>
      <c r="B12" s="1"/>
      <c r="C12" s="1"/>
      <c r="D12" s="1"/>
      <c r="E12" s="92">
        <f t="shared" si="0"/>
        <v>0</v>
      </c>
    </row>
    <row r="13" spans="1:5" x14ac:dyDescent="0.3">
      <c r="A13" s="1"/>
      <c r="B13" s="1"/>
      <c r="C13" s="61"/>
      <c r="D13" s="1"/>
      <c r="E13" s="92">
        <f>A13*D13</f>
        <v>0</v>
      </c>
    </row>
    <row r="14" spans="1:5" x14ac:dyDescent="0.3">
      <c r="A14" s="1"/>
      <c r="B14" s="1"/>
      <c r="C14" s="61"/>
      <c r="D14" s="1"/>
      <c r="E14" s="92">
        <f>A14*D14</f>
        <v>0</v>
      </c>
    </row>
    <row r="15" spans="1:5" x14ac:dyDescent="0.3">
      <c r="A15" s="1"/>
      <c r="B15" s="1"/>
      <c r="C15" s="61"/>
      <c r="D15" s="1"/>
      <c r="E15" s="92">
        <f>A15*D15</f>
        <v>0</v>
      </c>
    </row>
    <row r="16" spans="1:5" x14ac:dyDescent="0.3">
      <c r="A16" s="1"/>
      <c r="B16" s="1"/>
      <c r="C16" s="61"/>
      <c r="D16" s="1"/>
      <c r="E16" s="92">
        <f>A16*D16</f>
        <v>0</v>
      </c>
    </row>
    <row r="17" spans="1:5" x14ac:dyDescent="0.3">
      <c r="A17" s="1"/>
      <c r="B17" s="1"/>
      <c r="C17" s="61"/>
      <c r="D17" s="1"/>
      <c r="E17" s="92">
        <f>A17*D17</f>
        <v>0</v>
      </c>
    </row>
    <row r="18" spans="1:5" x14ac:dyDescent="0.3">
      <c r="A18" s="1"/>
      <c r="B18" s="1"/>
      <c r="C18" s="35"/>
      <c r="D18" s="1"/>
      <c r="E18" s="92">
        <f>A18*D18</f>
        <v>0</v>
      </c>
    </row>
    <row r="19" spans="1:5" x14ac:dyDescent="0.3">
      <c r="C19" s="37"/>
      <c r="D19" s="5"/>
      <c r="E19" s="93">
        <f>A19*D19</f>
        <v>0</v>
      </c>
    </row>
    <row r="20" spans="1:5" x14ac:dyDescent="0.3">
      <c r="D20" s="38" t="s">
        <v>26</v>
      </c>
      <c r="E20" s="93">
        <f>SUM(E7:E19)</f>
        <v>0</v>
      </c>
    </row>
    <row r="21" spans="1:5" x14ac:dyDescent="0.3">
      <c r="D21" s="38" t="s">
        <v>34</v>
      </c>
      <c r="E21" s="93">
        <f>E20*0.05</f>
        <v>0</v>
      </c>
    </row>
    <row r="22" spans="1:5" x14ac:dyDescent="0.3">
      <c r="D22" s="38" t="s">
        <v>26</v>
      </c>
      <c r="E22" s="98">
        <f>E20+E21</f>
        <v>0</v>
      </c>
    </row>
    <row r="23" spans="1:5" x14ac:dyDescent="0.3">
      <c r="D23" s="40" t="s">
        <v>27</v>
      </c>
      <c r="E23" s="98">
        <f>E22*0.1</f>
        <v>0</v>
      </c>
    </row>
    <row r="24" spans="1:5" x14ac:dyDescent="0.3">
      <c r="D24" s="42" t="s">
        <v>28</v>
      </c>
      <c r="E24" s="98">
        <f>E22+E23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workbookViewId="0">
      <selection activeCell="A7" sqref="A7"/>
    </sheetView>
  </sheetViews>
  <sheetFormatPr defaultRowHeight="14.4" x14ac:dyDescent="0.3"/>
  <cols>
    <col min="1" max="1" width="33" customWidth="1"/>
    <col min="2" max="2" width="14.44140625" customWidth="1"/>
  </cols>
  <sheetData>
    <row r="1" spans="1:6" ht="15.6" x14ac:dyDescent="0.3">
      <c r="A1" s="23" t="s">
        <v>47</v>
      </c>
      <c r="C1" s="26"/>
      <c r="D1" s="28" t="s">
        <v>17</v>
      </c>
      <c r="E1" s="44" t="s">
        <v>45</v>
      </c>
    </row>
    <row r="2" spans="1:6" x14ac:dyDescent="0.3">
      <c r="C2" s="26"/>
      <c r="D2" s="24" t="s">
        <v>18</v>
      </c>
      <c r="E2" s="44"/>
    </row>
    <row r="3" spans="1:6" x14ac:dyDescent="0.3">
      <c r="C3" s="26"/>
      <c r="D3" s="28"/>
      <c r="E3" s="44"/>
    </row>
    <row r="4" spans="1:6" ht="28.8" x14ac:dyDescent="0.3">
      <c r="A4" s="32" t="s">
        <v>19</v>
      </c>
      <c r="B4" s="33" t="s">
        <v>20</v>
      </c>
      <c r="C4" s="33" t="s">
        <v>21</v>
      </c>
      <c r="D4" s="33" t="s">
        <v>22</v>
      </c>
      <c r="E4" s="34" t="s">
        <v>23</v>
      </c>
      <c r="F4" s="33" t="s">
        <v>24</v>
      </c>
    </row>
    <row r="5" spans="1:6" x14ac:dyDescent="0.3">
      <c r="A5" s="35"/>
      <c r="B5" s="1"/>
      <c r="C5" s="1"/>
      <c r="D5" s="100">
        <f t="shared" ref="D5:D13" si="0">B5*C5</f>
        <v>0</v>
      </c>
      <c r="E5" s="101">
        <v>20</v>
      </c>
      <c r="F5" s="92">
        <f>D5*E5</f>
        <v>0</v>
      </c>
    </row>
    <row r="6" spans="1:6" x14ac:dyDescent="0.3">
      <c r="A6" s="35"/>
      <c r="B6" s="1"/>
      <c r="C6" s="1"/>
      <c r="D6" s="100">
        <f t="shared" si="0"/>
        <v>0</v>
      </c>
      <c r="E6" s="101">
        <v>20</v>
      </c>
      <c r="F6" s="92">
        <f t="shared" ref="F6:F13" si="1">D6*E6</f>
        <v>0</v>
      </c>
    </row>
    <row r="7" spans="1:6" x14ac:dyDescent="0.3">
      <c r="A7" s="35"/>
      <c r="B7" s="1"/>
      <c r="C7" s="1"/>
      <c r="D7" s="100">
        <f t="shared" si="0"/>
        <v>0</v>
      </c>
      <c r="E7" s="101">
        <v>20</v>
      </c>
      <c r="F7" s="92">
        <f t="shared" si="1"/>
        <v>0</v>
      </c>
    </row>
    <row r="8" spans="1:6" x14ac:dyDescent="0.3">
      <c r="A8" s="35"/>
      <c r="B8" s="2"/>
      <c r="C8" s="2"/>
      <c r="D8" s="100">
        <f t="shared" si="0"/>
        <v>0</v>
      </c>
      <c r="E8" s="101">
        <v>20</v>
      </c>
      <c r="F8" s="92">
        <f t="shared" si="1"/>
        <v>0</v>
      </c>
    </row>
    <row r="9" spans="1:6" x14ac:dyDescent="0.3">
      <c r="A9" s="35"/>
      <c r="B9" s="2"/>
      <c r="C9" s="2"/>
      <c r="D9" s="100">
        <f t="shared" si="0"/>
        <v>0</v>
      </c>
      <c r="E9" s="101">
        <v>20</v>
      </c>
      <c r="F9" s="99">
        <f t="shared" si="1"/>
        <v>0</v>
      </c>
    </row>
    <row r="10" spans="1:6" x14ac:dyDescent="0.3">
      <c r="A10" s="35"/>
      <c r="B10" s="2"/>
      <c r="C10" s="2"/>
      <c r="D10" s="100">
        <f t="shared" si="0"/>
        <v>0</v>
      </c>
      <c r="E10" s="101">
        <v>20</v>
      </c>
      <c r="F10" s="92">
        <f t="shared" si="1"/>
        <v>0</v>
      </c>
    </row>
    <row r="11" spans="1:6" x14ac:dyDescent="0.3">
      <c r="A11" s="35"/>
      <c r="B11" s="1"/>
      <c r="C11" s="1"/>
      <c r="D11" s="100">
        <f t="shared" si="0"/>
        <v>0</v>
      </c>
      <c r="E11" s="101">
        <v>20</v>
      </c>
      <c r="F11" s="92">
        <f t="shared" si="1"/>
        <v>0</v>
      </c>
    </row>
    <row r="12" spans="1:6" x14ac:dyDescent="0.3">
      <c r="A12" s="35"/>
      <c r="B12" s="1"/>
      <c r="C12" s="1"/>
      <c r="D12" s="100">
        <f t="shared" si="0"/>
        <v>0</v>
      </c>
      <c r="E12" s="101">
        <v>20</v>
      </c>
      <c r="F12" s="92">
        <f t="shared" si="1"/>
        <v>0</v>
      </c>
    </row>
    <row r="13" spans="1:6" x14ac:dyDescent="0.3">
      <c r="A13" s="35"/>
      <c r="B13" s="1"/>
      <c r="C13" s="1"/>
      <c r="D13" s="100">
        <f t="shared" si="0"/>
        <v>0</v>
      </c>
      <c r="E13" s="101">
        <v>2</v>
      </c>
      <c r="F13" s="92">
        <f t="shared" si="1"/>
        <v>0</v>
      </c>
    </row>
    <row r="14" spans="1:6" x14ac:dyDescent="0.3">
      <c r="A14" s="37"/>
      <c r="B14" s="5"/>
      <c r="C14" s="38" t="s">
        <v>26</v>
      </c>
      <c r="D14" s="96">
        <f>SUM(D5:D13)</f>
        <v>0</v>
      </c>
      <c r="E14" s="27"/>
      <c r="F14" s="93">
        <f>SUM(F5:F13)</f>
        <v>0</v>
      </c>
    </row>
    <row r="15" spans="1:6" x14ac:dyDescent="0.3">
      <c r="A15" s="39"/>
      <c r="C15" s="40" t="s">
        <v>27</v>
      </c>
      <c r="D15" s="96">
        <f>D14*0.1</f>
        <v>0</v>
      </c>
      <c r="E15" s="41"/>
      <c r="F15" s="93">
        <f>F14*0.1</f>
        <v>0</v>
      </c>
    </row>
    <row r="16" spans="1:6" x14ac:dyDescent="0.3">
      <c r="A16" s="39"/>
      <c r="C16" s="42" t="s">
        <v>28</v>
      </c>
      <c r="D16" s="97">
        <f>D14+D15</f>
        <v>0</v>
      </c>
      <c r="E16" s="43"/>
      <c r="F16" s="94">
        <f>F14+F15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workbookViewId="0">
      <selection sqref="A1:F2"/>
    </sheetView>
  </sheetViews>
  <sheetFormatPr defaultRowHeight="14.4" x14ac:dyDescent="0.3"/>
  <cols>
    <col min="1" max="1" width="37.6640625" customWidth="1"/>
    <col min="2" max="2" width="21" customWidth="1"/>
    <col min="6" max="6" width="14.109375" customWidth="1"/>
  </cols>
  <sheetData>
    <row r="1" spans="1:6" ht="15.6" x14ac:dyDescent="0.3">
      <c r="A1" s="23" t="s">
        <v>47</v>
      </c>
      <c r="C1" s="26"/>
      <c r="D1" s="28" t="s">
        <v>17</v>
      </c>
      <c r="E1" s="44" t="s">
        <v>45</v>
      </c>
    </row>
    <row r="2" spans="1:6" x14ac:dyDescent="0.3">
      <c r="C2" s="26"/>
      <c r="D2" s="24" t="s">
        <v>18</v>
      </c>
      <c r="E2" s="44"/>
    </row>
    <row r="3" spans="1:6" x14ac:dyDescent="0.3">
      <c r="C3" s="26"/>
      <c r="D3" s="28"/>
      <c r="E3" s="44"/>
    </row>
    <row r="4" spans="1:6" ht="28.8" x14ac:dyDescent="0.3">
      <c r="A4" s="32" t="s">
        <v>19</v>
      </c>
      <c r="B4" s="33" t="s">
        <v>20</v>
      </c>
      <c r="C4" s="33" t="s">
        <v>21</v>
      </c>
      <c r="D4" s="33" t="s">
        <v>22</v>
      </c>
      <c r="E4" s="34" t="s">
        <v>23</v>
      </c>
      <c r="F4" s="33" t="s">
        <v>24</v>
      </c>
    </row>
    <row r="5" spans="1:6" x14ac:dyDescent="0.3">
      <c r="A5" s="35" t="s">
        <v>41</v>
      </c>
      <c r="B5" s="1">
        <v>1</v>
      </c>
      <c r="C5" s="1">
        <v>6</v>
      </c>
      <c r="D5" s="100">
        <f>B5*C5</f>
        <v>6</v>
      </c>
      <c r="E5" s="36">
        <v>40</v>
      </c>
      <c r="F5" s="92">
        <f>D5*E5</f>
        <v>240</v>
      </c>
    </row>
    <row r="6" spans="1:6" x14ac:dyDescent="0.3">
      <c r="A6" s="35" t="s">
        <v>25</v>
      </c>
      <c r="B6" s="1">
        <v>1</v>
      </c>
      <c r="C6" s="1">
        <v>8</v>
      </c>
      <c r="D6" s="100">
        <f t="shared" ref="D6:D10" si="0">B6*C6</f>
        <v>8</v>
      </c>
      <c r="E6" s="36">
        <v>40</v>
      </c>
      <c r="F6" s="92">
        <f t="shared" ref="F6:F11" si="1">D6*E6</f>
        <v>320</v>
      </c>
    </row>
    <row r="7" spans="1:6" x14ac:dyDescent="0.3">
      <c r="A7" s="35" t="s">
        <v>39</v>
      </c>
      <c r="B7" s="1">
        <v>1</v>
      </c>
      <c r="C7" s="1">
        <v>4</v>
      </c>
      <c r="D7" s="100">
        <f t="shared" si="0"/>
        <v>4</v>
      </c>
      <c r="E7" s="36">
        <v>40</v>
      </c>
      <c r="F7" s="92">
        <f t="shared" si="1"/>
        <v>160</v>
      </c>
    </row>
    <row r="8" spans="1:6" x14ac:dyDescent="0.3">
      <c r="A8" s="35" t="s">
        <v>40</v>
      </c>
      <c r="B8" s="1">
        <v>1</v>
      </c>
      <c r="C8" s="1">
        <v>4</v>
      </c>
      <c r="D8" s="100">
        <f t="shared" ref="D8" si="2">B8*C8</f>
        <v>4</v>
      </c>
      <c r="E8" s="36">
        <v>41</v>
      </c>
      <c r="F8" s="92">
        <f t="shared" ref="F8" si="3">D8*E8</f>
        <v>164</v>
      </c>
    </row>
    <row r="9" spans="1:6" x14ac:dyDescent="0.3">
      <c r="A9" s="35" t="s">
        <v>48</v>
      </c>
      <c r="B9" s="2">
        <v>1</v>
      </c>
      <c r="C9" s="2">
        <v>16</v>
      </c>
      <c r="D9" s="100">
        <f t="shared" si="0"/>
        <v>16</v>
      </c>
      <c r="E9" s="36">
        <v>40</v>
      </c>
      <c r="F9" s="92">
        <f t="shared" si="1"/>
        <v>640</v>
      </c>
    </row>
    <row r="10" spans="1:6" x14ac:dyDescent="0.3">
      <c r="A10" s="35" t="s">
        <v>92</v>
      </c>
      <c r="B10" s="2">
        <v>1</v>
      </c>
      <c r="C10" s="2">
        <v>40</v>
      </c>
      <c r="D10" s="100">
        <f t="shared" si="0"/>
        <v>40</v>
      </c>
      <c r="E10" s="36">
        <v>40</v>
      </c>
      <c r="F10" s="92">
        <f t="shared" si="1"/>
        <v>1600</v>
      </c>
    </row>
    <row r="11" spans="1:6" x14ac:dyDescent="0.3">
      <c r="A11" s="35" t="s">
        <v>94</v>
      </c>
      <c r="B11" s="1">
        <v>1</v>
      </c>
      <c r="C11" s="1">
        <v>8</v>
      </c>
      <c r="D11" s="100">
        <f>B11*C11</f>
        <v>8</v>
      </c>
      <c r="E11" s="36">
        <v>40</v>
      </c>
      <c r="F11" s="92">
        <f t="shared" si="1"/>
        <v>320</v>
      </c>
    </row>
    <row r="12" spans="1:6" x14ac:dyDescent="0.3">
      <c r="A12" s="35" t="s">
        <v>93</v>
      </c>
      <c r="B12" s="1">
        <v>1</v>
      </c>
      <c r="C12" s="1">
        <v>8</v>
      </c>
      <c r="D12" s="100">
        <f t="shared" ref="D12" si="4">B12*C12</f>
        <v>8</v>
      </c>
      <c r="E12" s="36">
        <v>41</v>
      </c>
      <c r="F12" s="92">
        <f t="shared" ref="F12" si="5">D12*E12</f>
        <v>328</v>
      </c>
    </row>
    <row r="13" spans="1:6" x14ac:dyDescent="0.3">
      <c r="A13" s="37"/>
      <c r="B13" s="5"/>
      <c r="C13" s="38" t="s">
        <v>26</v>
      </c>
      <c r="D13" s="96">
        <f>SUM(D5:D12)</f>
        <v>94</v>
      </c>
      <c r="E13" s="27"/>
      <c r="F13" s="93">
        <f>SUM(F5:F12)</f>
        <v>3772</v>
      </c>
    </row>
    <row r="14" spans="1:6" x14ac:dyDescent="0.3">
      <c r="A14" s="39"/>
      <c r="C14" s="40" t="s">
        <v>27</v>
      </c>
      <c r="D14" s="96">
        <f>D13*0.1</f>
        <v>9.4</v>
      </c>
      <c r="E14" s="41"/>
      <c r="F14" s="93">
        <f>F13*0.1</f>
        <v>377.20000000000005</v>
      </c>
    </row>
    <row r="15" spans="1:6" x14ac:dyDescent="0.3">
      <c r="A15" s="39"/>
      <c r="C15" s="42" t="s">
        <v>28</v>
      </c>
      <c r="D15" s="97">
        <f>D13+D14</f>
        <v>103.4</v>
      </c>
      <c r="E15" s="43"/>
      <c r="F15" s="94">
        <f>F13+F14</f>
        <v>4149.2</v>
      </c>
    </row>
    <row r="22" spans="1:3" x14ac:dyDescent="0.3">
      <c r="A22" s="71">
        <v>43983</v>
      </c>
      <c r="B22" s="35" t="s">
        <v>41</v>
      </c>
      <c r="C22" s="70">
        <v>6</v>
      </c>
    </row>
    <row r="23" spans="1:3" x14ac:dyDescent="0.3">
      <c r="A23" s="71">
        <v>43983</v>
      </c>
      <c r="B23" s="35" t="s">
        <v>25</v>
      </c>
      <c r="C23" s="70">
        <v>3</v>
      </c>
    </row>
    <row r="24" spans="1:3" x14ac:dyDescent="0.3">
      <c r="A24" s="71">
        <v>43984</v>
      </c>
      <c r="B24" s="35" t="s">
        <v>39</v>
      </c>
      <c r="C24" s="70">
        <v>6</v>
      </c>
    </row>
    <row r="25" spans="1:3" x14ac:dyDescent="0.3">
      <c r="A25" s="72">
        <v>43984</v>
      </c>
      <c r="B25" s="35" t="s">
        <v>40</v>
      </c>
      <c r="C25" s="70">
        <v>4</v>
      </c>
    </row>
    <row r="26" spans="1:3" x14ac:dyDescent="0.3">
      <c r="A26" s="73">
        <v>43996</v>
      </c>
      <c r="B26" s="35" t="s">
        <v>48</v>
      </c>
      <c r="C26" s="70">
        <v>2</v>
      </c>
    </row>
    <row r="27" spans="1:3" x14ac:dyDescent="0.3">
      <c r="A27" s="73">
        <v>43998</v>
      </c>
      <c r="B27" s="35" t="s">
        <v>49</v>
      </c>
      <c r="C27" s="70">
        <v>5</v>
      </c>
    </row>
    <row r="28" spans="1:3" x14ac:dyDescent="0.3">
      <c r="A28" s="73">
        <v>44007</v>
      </c>
      <c r="B28" s="35" t="s">
        <v>50</v>
      </c>
      <c r="C28" s="70">
        <v>1</v>
      </c>
    </row>
    <row r="29" spans="1:3" x14ac:dyDescent="0.3">
      <c r="A29" s="73">
        <v>44008</v>
      </c>
      <c r="B29" s="35" t="s">
        <v>51</v>
      </c>
      <c r="C29" s="70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D1628-6DAA-46CF-82D8-645937F92902}">
  <dimension ref="A1:F47"/>
  <sheetViews>
    <sheetView zoomScale="75" zoomScaleNormal="75" workbookViewId="0"/>
  </sheetViews>
  <sheetFormatPr defaultRowHeight="14.4" x14ac:dyDescent="0.3"/>
  <cols>
    <col min="3" max="3" width="31.21875" customWidth="1"/>
    <col min="5" max="5" width="14.21875" customWidth="1"/>
    <col min="6" max="6" width="23.6640625" customWidth="1"/>
  </cols>
  <sheetData>
    <row r="1" spans="1:6" ht="15.6" x14ac:dyDescent="0.3">
      <c r="A1" s="23" t="s">
        <v>47</v>
      </c>
      <c r="C1" s="26"/>
      <c r="D1" s="28" t="s">
        <v>17</v>
      </c>
      <c r="E1" s="44" t="s">
        <v>45</v>
      </c>
    </row>
    <row r="2" spans="1:6" x14ac:dyDescent="0.3">
      <c r="C2" s="26"/>
      <c r="D2" s="24" t="s">
        <v>18</v>
      </c>
      <c r="E2" s="44"/>
    </row>
    <row r="4" spans="1:6" x14ac:dyDescent="0.3">
      <c r="A4" s="40" t="s">
        <v>29</v>
      </c>
      <c r="B4" t="s">
        <v>30</v>
      </c>
      <c r="C4" s="32" t="s">
        <v>31</v>
      </c>
      <c r="D4" s="46" t="s">
        <v>32</v>
      </c>
      <c r="E4" s="47" t="s">
        <v>33</v>
      </c>
      <c r="F4" t="s">
        <v>55</v>
      </c>
    </row>
    <row r="5" spans="1:6" x14ac:dyDescent="0.3">
      <c r="A5" s="70">
        <v>4</v>
      </c>
      <c r="B5" s="70" t="s">
        <v>35</v>
      </c>
      <c r="C5" s="35" t="s">
        <v>52</v>
      </c>
      <c r="D5" s="1">
        <v>120</v>
      </c>
      <c r="E5" s="92">
        <f>A5*D5</f>
        <v>480</v>
      </c>
      <c r="F5" t="s">
        <v>95</v>
      </c>
    </row>
    <row r="6" spans="1:6" x14ac:dyDescent="0.3">
      <c r="A6" s="70">
        <v>6</v>
      </c>
      <c r="B6" s="70" t="s">
        <v>35</v>
      </c>
      <c r="C6" s="35" t="s">
        <v>53</v>
      </c>
      <c r="D6" s="1">
        <v>150</v>
      </c>
      <c r="E6" s="92">
        <f t="shared" ref="E6:E41" si="0">A6*D6</f>
        <v>900</v>
      </c>
      <c r="F6" t="s">
        <v>95</v>
      </c>
    </row>
    <row r="7" spans="1:6" x14ac:dyDescent="0.3">
      <c r="A7" s="70">
        <v>6</v>
      </c>
      <c r="B7" s="70" t="s">
        <v>35</v>
      </c>
      <c r="C7" s="35" t="s">
        <v>54</v>
      </c>
      <c r="D7" s="1">
        <v>800</v>
      </c>
      <c r="E7" s="92">
        <f t="shared" si="0"/>
        <v>4800</v>
      </c>
      <c r="F7" t="s">
        <v>95</v>
      </c>
    </row>
    <row r="8" spans="1:6" x14ac:dyDescent="0.3">
      <c r="A8" s="70">
        <v>6</v>
      </c>
      <c r="B8" s="70" t="s">
        <v>35</v>
      </c>
      <c r="C8" s="35" t="s">
        <v>56</v>
      </c>
      <c r="D8" s="1">
        <v>14</v>
      </c>
      <c r="E8" s="92">
        <f t="shared" si="0"/>
        <v>84</v>
      </c>
      <c r="F8" t="s">
        <v>95</v>
      </c>
    </row>
    <row r="9" spans="1:6" x14ac:dyDescent="0.3">
      <c r="A9" s="70">
        <v>1</v>
      </c>
      <c r="B9" s="70" t="s">
        <v>35</v>
      </c>
      <c r="C9" s="35" t="s">
        <v>57</v>
      </c>
      <c r="D9" s="1">
        <v>100</v>
      </c>
      <c r="E9" s="92">
        <f t="shared" si="0"/>
        <v>100</v>
      </c>
      <c r="F9" t="s">
        <v>95</v>
      </c>
    </row>
    <row r="10" spans="1:6" x14ac:dyDescent="0.3">
      <c r="A10" s="70">
        <v>4</v>
      </c>
      <c r="B10" s="70" t="s">
        <v>35</v>
      </c>
      <c r="C10" s="35" t="s">
        <v>59</v>
      </c>
      <c r="D10" s="1">
        <v>100</v>
      </c>
      <c r="E10" s="92">
        <f t="shared" si="0"/>
        <v>400</v>
      </c>
      <c r="F10" t="s">
        <v>95</v>
      </c>
    </row>
    <row r="11" spans="1:6" x14ac:dyDescent="0.3">
      <c r="A11" s="70">
        <v>4</v>
      </c>
      <c r="B11" s="70" t="s">
        <v>35</v>
      </c>
      <c r="C11" s="35" t="s">
        <v>58</v>
      </c>
      <c r="D11" s="1">
        <v>15</v>
      </c>
      <c r="E11" s="92">
        <f t="shared" si="0"/>
        <v>60</v>
      </c>
      <c r="F11" t="s">
        <v>95</v>
      </c>
    </row>
    <row r="12" spans="1:6" x14ac:dyDescent="0.3">
      <c r="A12" s="70">
        <v>6</v>
      </c>
      <c r="B12" s="70" t="s">
        <v>35</v>
      </c>
      <c r="C12" s="35" t="s">
        <v>60</v>
      </c>
      <c r="D12" s="1">
        <v>25</v>
      </c>
      <c r="E12" s="92">
        <f t="shared" si="0"/>
        <v>150</v>
      </c>
      <c r="F12" t="s">
        <v>95</v>
      </c>
    </row>
    <row r="13" spans="1:6" x14ac:dyDescent="0.3">
      <c r="A13" s="70">
        <v>6</v>
      </c>
      <c r="B13" s="70" t="s">
        <v>35</v>
      </c>
      <c r="C13" s="35" t="s">
        <v>61</v>
      </c>
      <c r="D13" s="1">
        <v>100</v>
      </c>
      <c r="E13" s="92">
        <f t="shared" si="0"/>
        <v>600</v>
      </c>
      <c r="F13" t="s">
        <v>95</v>
      </c>
    </row>
    <row r="14" spans="1:6" x14ac:dyDescent="0.3">
      <c r="A14" s="70">
        <v>6</v>
      </c>
      <c r="B14" s="70" t="s">
        <v>35</v>
      </c>
      <c r="C14" s="35" t="s">
        <v>62</v>
      </c>
      <c r="D14" s="1">
        <v>16</v>
      </c>
      <c r="E14" s="92">
        <f t="shared" si="0"/>
        <v>96</v>
      </c>
      <c r="F14" t="s">
        <v>95</v>
      </c>
    </row>
    <row r="15" spans="1:6" x14ac:dyDescent="0.3">
      <c r="A15" s="70">
        <v>10</v>
      </c>
      <c r="B15" s="70" t="s">
        <v>35</v>
      </c>
      <c r="C15" s="35" t="s">
        <v>64</v>
      </c>
      <c r="D15" s="1">
        <v>20</v>
      </c>
      <c r="E15" s="92">
        <f t="shared" si="0"/>
        <v>200</v>
      </c>
      <c r="F15" t="s">
        <v>95</v>
      </c>
    </row>
    <row r="16" spans="1:6" x14ac:dyDescent="0.3">
      <c r="A16" s="70">
        <v>10</v>
      </c>
      <c r="B16" s="70" t="s">
        <v>35</v>
      </c>
      <c r="C16" s="35" t="s">
        <v>65</v>
      </c>
      <c r="D16" s="1">
        <v>25</v>
      </c>
      <c r="E16" s="92">
        <f t="shared" si="0"/>
        <v>250</v>
      </c>
      <c r="F16" t="s">
        <v>95</v>
      </c>
    </row>
    <row r="17" spans="1:6" x14ac:dyDescent="0.3">
      <c r="A17" s="70">
        <v>4</v>
      </c>
      <c r="B17" s="70" t="s">
        <v>35</v>
      </c>
      <c r="C17" s="35" t="s">
        <v>72</v>
      </c>
      <c r="D17" s="1">
        <v>600</v>
      </c>
      <c r="E17" s="92">
        <f t="shared" si="0"/>
        <v>2400</v>
      </c>
      <c r="F17" t="s">
        <v>95</v>
      </c>
    </row>
    <row r="18" spans="1:6" x14ac:dyDescent="0.3">
      <c r="A18" s="70">
        <v>4</v>
      </c>
      <c r="B18" s="70" t="s">
        <v>35</v>
      </c>
      <c r="C18" s="35" t="s">
        <v>73</v>
      </c>
      <c r="D18" s="1">
        <v>200</v>
      </c>
      <c r="E18" s="92">
        <f t="shared" si="0"/>
        <v>800</v>
      </c>
      <c r="F18" t="s">
        <v>95</v>
      </c>
    </row>
    <row r="19" spans="1:6" x14ac:dyDescent="0.3">
      <c r="A19" s="70">
        <v>4</v>
      </c>
      <c r="B19" s="70" t="s">
        <v>35</v>
      </c>
      <c r="C19" s="35" t="s">
        <v>74</v>
      </c>
      <c r="D19" s="1">
        <v>100</v>
      </c>
      <c r="E19" s="92">
        <f t="shared" si="0"/>
        <v>400</v>
      </c>
      <c r="F19" t="s">
        <v>95</v>
      </c>
    </row>
    <row r="20" spans="1:6" x14ac:dyDescent="0.3">
      <c r="A20" s="70">
        <v>1</v>
      </c>
      <c r="B20" s="70" t="s">
        <v>35</v>
      </c>
      <c r="C20" s="35" t="s">
        <v>75</v>
      </c>
      <c r="D20" s="1">
        <v>350</v>
      </c>
      <c r="E20" s="92">
        <f t="shared" si="0"/>
        <v>350</v>
      </c>
      <c r="F20" t="s">
        <v>95</v>
      </c>
    </row>
    <row r="21" spans="1:6" x14ac:dyDescent="0.3">
      <c r="A21" s="70">
        <v>8</v>
      </c>
      <c r="B21" s="70" t="s">
        <v>35</v>
      </c>
      <c r="C21" s="35" t="s">
        <v>76</v>
      </c>
      <c r="D21" s="1">
        <v>30</v>
      </c>
      <c r="E21" s="92">
        <f t="shared" si="0"/>
        <v>240</v>
      </c>
      <c r="F21" t="s">
        <v>95</v>
      </c>
    </row>
    <row r="22" spans="1:6" x14ac:dyDescent="0.3">
      <c r="A22" s="70">
        <v>2</v>
      </c>
      <c r="B22" s="70" t="s">
        <v>35</v>
      </c>
      <c r="C22" s="35" t="s">
        <v>77</v>
      </c>
      <c r="D22" s="1">
        <v>500</v>
      </c>
      <c r="E22" s="92">
        <f t="shared" si="0"/>
        <v>1000</v>
      </c>
      <c r="F22" t="s">
        <v>95</v>
      </c>
    </row>
    <row r="23" spans="1:6" x14ac:dyDescent="0.3">
      <c r="A23" s="70">
        <v>2</v>
      </c>
      <c r="B23" s="70" t="s">
        <v>35</v>
      </c>
      <c r="C23" s="35" t="s">
        <v>78</v>
      </c>
      <c r="D23" s="1">
        <v>100</v>
      </c>
      <c r="E23" s="92">
        <f t="shared" si="0"/>
        <v>200</v>
      </c>
      <c r="F23" t="s">
        <v>95</v>
      </c>
    </row>
    <row r="24" spans="1:6" x14ac:dyDescent="0.3">
      <c r="A24" s="70">
        <v>1</v>
      </c>
      <c r="B24" s="70" t="s">
        <v>35</v>
      </c>
      <c r="C24" s="35" t="s">
        <v>79</v>
      </c>
      <c r="D24" s="1">
        <v>400</v>
      </c>
      <c r="E24" s="92">
        <f t="shared" si="0"/>
        <v>400</v>
      </c>
      <c r="F24" t="s">
        <v>95</v>
      </c>
    </row>
    <row r="25" spans="1:6" x14ac:dyDescent="0.3">
      <c r="A25" s="70">
        <v>6</v>
      </c>
      <c r="B25" s="70" t="s">
        <v>35</v>
      </c>
      <c r="C25" s="61" t="s">
        <v>66</v>
      </c>
      <c r="D25" s="1">
        <v>40</v>
      </c>
      <c r="E25" s="92">
        <f t="shared" si="0"/>
        <v>240</v>
      </c>
      <c r="F25" t="s">
        <v>95</v>
      </c>
    </row>
    <row r="26" spans="1:6" x14ac:dyDescent="0.3">
      <c r="A26" s="70">
        <v>5</v>
      </c>
      <c r="B26" s="70" t="s">
        <v>35</v>
      </c>
      <c r="C26" s="35" t="s">
        <v>67</v>
      </c>
      <c r="D26" s="1">
        <v>60</v>
      </c>
      <c r="E26" s="92">
        <f t="shared" si="0"/>
        <v>300</v>
      </c>
      <c r="F26" t="s">
        <v>95</v>
      </c>
    </row>
    <row r="27" spans="1:6" x14ac:dyDescent="0.3">
      <c r="A27" s="70">
        <v>16</v>
      </c>
      <c r="B27" s="70" t="s">
        <v>35</v>
      </c>
      <c r="C27" s="35" t="s">
        <v>81</v>
      </c>
      <c r="D27" s="1">
        <v>300</v>
      </c>
      <c r="E27" s="92">
        <f t="shared" si="0"/>
        <v>4800</v>
      </c>
      <c r="F27" t="s">
        <v>95</v>
      </c>
    </row>
    <row r="28" spans="1:6" x14ac:dyDescent="0.3">
      <c r="A28" s="70">
        <v>2</v>
      </c>
      <c r="B28" s="70" t="s">
        <v>35</v>
      </c>
      <c r="C28" s="35" t="s">
        <v>68</v>
      </c>
      <c r="D28" s="1">
        <v>300</v>
      </c>
      <c r="E28" s="92">
        <f t="shared" si="0"/>
        <v>600</v>
      </c>
      <c r="F28" t="s">
        <v>95</v>
      </c>
    </row>
    <row r="29" spans="1:6" x14ac:dyDescent="0.3">
      <c r="A29" s="70">
        <v>1</v>
      </c>
      <c r="B29" s="70" t="s">
        <v>35</v>
      </c>
      <c r="C29" s="35" t="s">
        <v>69</v>
      </c>
      <c r="D29" s="1">
        <v>200</v>
      </c>
      <c r="E29" s="92">
        <f t="shared" si="0"/>
        <v>200</v>
      </c>
      <c r="F29" t="s">
        <v>95</v>
      </c>
    </row>
    <row r="30" spans="1:6" x14ac:dyDescent="0.3">
      <c r="A30" s="70">
        <v>4</v>
      </c>
      <c r="B30" s="70" t="s">
        <v>35</v>
      </c>
      <c r="C30" s="35" t="s">
        <v>70</v>
      </c>
      <c r="D30" s="1">
        <v>200</v>
      </c>
      <c r="E30" s="92">
        <f t="shared" si="0"/>
        <v>800</v>
      </c>
      <c r="F30" t="s">
        <v>95</v>
      </c>
    </row>
    <row r="31" spans="1:6" x14ac:dyDescent="0.3">
      <c r="A31" s="70">
        <v>2</v>
      </c>
      <c r="B31" s="70" t="s">
        <v>35</v>
      </c>
      <c r="C31" s="35" t="s">
        <v>89</v>
      </c>
      <c r="D31" s="1">
        <v>100</v>
      </c>
      <c r="E31" s="92">
        <f t="shared" si="0"/>
        <v>200</v>
      </c>
      <c r="F31" t="s">
        <v>95</v>
      </c>
    </row>
    <row r="32" spans="1:6" x14ac:dyDescent="0.3">
      <c r="A32" s="70">
        <v>2</v>
      </c>
      <c r="B32" s="70" t="s">
        <v>35</v>
      </c>
      <c r="C32" s="61" t="s">
        <v>71</v>
      </c>
      <c r="D32" s="1">
        <v>400</v>
      </c>
      <c r="E32" s="92">
        <f t="shared" si="0"/>
        <v>800</v>
      </c>
      <c r="F32" t="s">
        <v>95</v>
      </c>
    </row>
    <row r="33" spans="1:6" x14ac:dyDescent="0.3">
      <c r="A33" s="70">
        <v>1</v>
      </c>
      <c r="B33" s="70" t="s">
        <v>35</v>
      </c>
      <c r="C33" s="61" t="s">
        <v>82</v>
      </c>
      <c r="D33" s="1">
        <v>150</v>
      </c>
      <c r="E33" s="92">
        <f t="shared" si="0"/>
        <v>150</v>
      </c>
      <c r="F33" t="s">
        <v>95</v>
      </c>
    </row>
    <row r="34" spans="1:6" x14ac:dyDescent="0.3">
      <c r="A34" s="70">
        <v>5</v>
      </c>
      <c r="B34" s="70" t="s">
        <v>35</v>
      </c>
      <c r="C34" s="35" t="s">
        <v>83</v>
      </c>
      <c r="D34" s="1">
        <v>100</v>
      </c>
      <c r="E34" s="92">
        <f t="shared" si="0"/>
        <v>500</v>
      </c>
      <c r="F34" t="s">
        <v>95</v>
      </c>
    </row>
    <row r="35" spans="1:6" x14ac:dyDescent="0.3">
      <c r="A35" s="70">
        <v>2</v>
      </c>
      <c r="B35" s="70" t="s">
        <v>35</v>
      </c>
      <c r="C35" s="35" t="s">
        <v>84</v>
      </c>
      <c r="D35" s="1">
        <v>20</v>
      </c>
      <c r="E35" s="92">
        <f t="shared" si="0"/>
        <v>40</v>
      </c>
      <c r="F35" t="s">
        <v>95</v>
      </c>
    </row>
    <row r="36" spans="1:6" x14ac:dyDescent="0.3">
      <c r="A36" s="70">
        <v>12</v>
      </c>
      <c r="B36" s="70" t="s">
        <v>35</v>
      </c>
      <c r="C36" s="35" t="s">
        <v>85</v>
      </c>
      <c r="D36" s="1">
        <v>20</v>
      </c>
      <c r="E36" s="92">
        <f t="shared" si="0"/>
        <v>240</v>
      </c>
      <c r="F36" t="s">
        <v>95</v>
      </c>
    </row>
    <row r="37" spans="1:6" x14ac:dyDescent="0.3">
      <c r="A37" s="70">
        <v>16</v>
      </c>
      <c r="B37" s="70" t="s">
        <v>35</v>
      </c>
      <c r="C37" s="35" t="s">
        <v>86</v>
      </c>
      <c r="D37" s="1">
        <v>150</v>
      </c>
      <c r="E37" s="92">
        <f t="shared" si="0"/>
        <v>2400</v>
      </c>
      <c r="F37" t="s">
        <v>95</v>
      </c>
    </row>
    <row r="38" spans="1:6" x14ac:dyDescent="0.3">
      <c r="A38" s="70">
        <v>15</v>
      </c>
      <c r="B38" s="70" t="s">
        <v>35</v>
      </c>
      <c r="C38" s="35" t="s">
        <v>87</v>
      </c>
      <c r="D38" s="1">
        <v>200</v>
      </c>
      <c r="E38" s="92">
        <f t="shared" si="0"/>
        <v>3000</v>
      </c>
      <c r="F38" t="s">
        <v>95</v>
      </c>
    </row>
    <row r="39" spans="1:6" x14ac:dyDescent="0.3">
      <c r="A39" s="70">
        <v>1</v>
      </c>
      <c r="B39" s="70" t="s">
        <v>91</v>
      </c>
      <c r="C39" s="61" t="s">
        <v>90</v>
      </c>
      <c r="D39" s="1">
        <v>100</v>
      </c>
      <c r="E39" s="92">
        <f t="shared" si="0"/>
        <v>100</v>
      </c>
      <c r="F39" t="s">
        <v>95</v>
      </c>
    </row>
    <row r="40" spans="1:6" x14ac:dyDescent="0.3">
      <c r="A40" s="70">
        <v>5</v>
      </c>
      <c r="B40" s="70" t="s">
        <v>35</v>
      </c>
      <c r="C40" s="35" t="s">
        <v>63</v>
      </c>
      <c r="D40" s="1">
        <v>25</v>
      </c>
      <c r="E40" s="92">
        <f t="shared" si="0"/>
        <v>125</v>
      </c>
      <c r="F40" t="s">
        <v>95</v>
      </c>
    </row>
    <row r="41" spans="1:6" x14ac:dyDescent="0.3">
      <c r="C41" s="37"/>
      <c r="D41" s="5"/>
      <c r="E41" s="93">
        <f t="shared" si="0"/>
        <v>0</v>
      </c>
    </row>
    <row r="42" spans="1:6" x14ac:dyDescent="0.3">
      <c r="C42" s="79"/>
      <c r="D42" s="38" t="s">
        <v>26</v>
      </c>
      <c r="E42" s="93">
        <f>SUM(E5:E41)</f>
        <v>28405</v>
      </c>
    </row>
    <row r="43" spans="1:6" x14ac:dyDescent="0.3">
      <c r="D43" s="38" t="s">
        <v>34</v>
      </c>
      <c r="E43" s="93">
        <f>E42*0.05</f>
        <v>1420.25</v>
      </c>
    </row>
    <row r="44" spans="1:6" x14ac:dyDescent="0.3">
      <c r="D44" s="38" t="s">
        <v>26</v>
      </c>
      <c r="E44" s="98">
        <f>E42+E43</f>
        <v>29825.25</v>
      </c>
    </row>
    <row r="45" spans="1:6" ht="15" thickBot="1" x14ac:dyDescent="0.35">
      <c r="D45" s="40" t="s">
        <v>27</v>
      </c>
      <c r="E45" s="98">
        <f>E44*0.1</f>
        <v>2982.5250000000001</v>
      </c>
    </row>
    <row r="46" spans="1:6" ht="15" thickBot="1" x14ac:dyDescent="0.35">
      <c r="D46" s="42" t="s">
        <v>28</v>
      </c>
      <c r="E46" s="102">
        <f>E44+E45</f>
        <v>32807.775000000001</v>
      </c>
    </row>
    <row r="47" spans="1:6" x14ac:dyDescent="0.3">
      <c r="C47" s="39"/>
      <c r="E47" s="4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15" workbookViewId="0">
      <selection activeCell="A16" sqref="A16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Totals sheet</vt:lpstr>
      <vt:lpstr>schedule</vt:lpstr>
      <vt:lpstr>AV materials</vt:lpstr>
      <vt:lpstr>AV labor labor</vt:lpstr>
      <vt:lpstr>Display materials</vt:lpstr>
      <vt:lpstr>Display labor</vt:lpstr>
      <vt:lpstr>TD labor</vt:lpstr>
      <vt:lpstr>Available materials</vt:lpstr>
      <vt:lpstr>Game studio picture</vt:lpstr>
    </vt:vector>
  </TitlesOfParts>
  <Company>NYCCT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Brandt</dc:creator>
  <cp:lastModifiedBy>Susan Brandt</cp:lastModifiedBy>
  <dcterms:created xsi:type="dcterms:W3CDTF">2016-08-31T19:35:45Z</dcterms:created>
  <dcterms:modified xsi:type="dcterms:W3CDTF">2020-06-11T20:37:50Z</dcterms:modified>
</cp:coreProperties>
</file>