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7740" activeTab="4"/>
  </bookViews>
  <sheets>
    <sheet name="Cooking" sheetId="1" r:id="rId1"/>
    <sheet name="Work" sheetId="2" r:id="rId2"/>
    <sheet name="Internet" sheetId="3" r:id="rId3"/>
    <sheet name="Watching TV" sheetId="4" r:id="rId4"/>
    <sheet name="Study" sheetId="5" r:id="rId5"/>
  </sheets>
  <calcPr calcId="145621"/>
</workbook>
</file>

<file path=xl/calcChain.xml><?xml version="1.0" encoding="utf-8"?>
<calcChain xmlns="http://schemas.openxmlformats.org/spreadsheetml/2006/main">
  <c r="J22" i="5" l="1"/>
  <c r="J21" i="5"/>
  <c r="J23" i="5"/>
  <c r="G25" i="5"/>
  <c r="G24" i="5"/>
  <c r="C25" i="5"/>
  <c r="C24" i="5"/>
  <c r="C23" i="5"/>
  <c r="C22" i="5"/>
  <c r="C21" i="5"/>
  <c r="G23" i="5"/>
  <c r="G22" i="5"/>
  <c r="G21" i="5"/>
  <c r="J24" i="4"/>
  <c r="J23" i="4"/>
  <c r="J22" i="4"/>
  <c r="G26" i="4"/>
  <c r="G25" i="4"/>
  <c r="G24" i="4"/>
  <c r="C26" i="4" l="1"/>
  <c r="C25" i="4"/>
  <c r="C23" i="4"/>
  <c r="G23" i="4"/>
  <c r="G22" i="4"/>
  <c r="C24" i="4"/>
  <c r="C22" i="4"/>
  <c r="G22" i="2" l="1"/>
  <c r="J23" i="3"/>
  <c r="J22" i="3"/>
  <c r="J21" i="3"/>
  <c r="G25" i="3"/>
  <c r="G24" i="3"/>
  <c r="G23" i="3"/>
  <c r="G22" i="3"/>
  <c r="G21" i="3"/>
  <c r="C25" i="3"/>
  <c r="C24" i="3"/>
  <c r="C23" i="3"/>
  <c r="C22" i="3"/>
  <c r="C21" i="3"/>
  <c r="G21" i="2"/>
  <c r="G20" i="2"/>
  <c r="G19" i="2"/>
  <c r="C22" i="2"/>
  <c r="C29" i="2"/>
  <c r="C27" i="2"/>
  <c r="C28" i="2"/>
  <c r="C26" i="2"/>
  <c r="C25" i="2"/>
  <c r="G23" i="1"/>
  <c r="C21" i="2"/>
  <c r="C20" i="2"/>
  <c r="C19" i="2"/>
  <c r="K21" i="1"/>
  <c r="G33" i="1"/>
  <c r="G24" i="1"/>
  <c r="G30" i="1"/>
  <c r="G31" i="1"/>
  <c r="G32" i="1"/>
  <c r="G29" i="1"/>
  <c r="G28" i="1"/>
  <c r="K20" i="1"/>
  <c r="G22" i="1" l="1"/>
  <c r="G21" i="1"/>
  <c r="G20" i="1"/>
</calcChain>
</file>

<file path=xl/sharedStrings.xml><?xml version="1.0" encoding="utf-8"?>
<sst xmlns="http://schemas.openxmlformats.org/spreadsheetml/2006/main" count="130" uniqueCount="46">
  <si>
    <t>Date</t>
  </si>
  <si>
    <t>Activity</t>
  </si>
  <si>
    <t>Minutes</t>
  </si>
  <si>
    <t>Cooking</t>
  </si>
  <si>
    <t>Mean</t>
  </si>
  <si>
    <t>Median</t>
  </si>
  <si>
    <t>Mode</t>
  </si>
  <si>
    <t>Midrange</t>
  </si>
  <si>
    <t>S.D</t>
  </si>
  <si>
    <t>Work</t>
  </si>
  <si>
    <t>Range</t>
  </si>
  <si>
    <t>Quartiles</t>
  </si>
  <si>
    <t>Q4(max)</t>
  </si>
  <si>
    <t>Q3</t>
  </si>
  <si>
    <t>Q2</t>
  </si>
  <si>
    <t>Q1</t>
  </si>
  <si>
    <t>Q0(min)</t>
  </si>
  <si>
    <t>Range(Q4-Q0)</t>
  </si>
  <si>
    <t>I.Q.R(Q3-Q1)</t>
  </si>
  <si>
    <t>Variance</t>
  </si>
  <si>
    <t>Time in hours</t>
  </si>
  <si>
    <t>S.Deviation</t>
  </si>
  <si>
    <t>Date and time spent on internet</t>
  </si>
  <si>
    <t>Time</t>
  </si>
  <si>
    <t>2.4.12</t>
  </si>
  <si>
    <t>2.6.12</t>
  </si>
  <si>
    <t>2.8.12</t>
  </si>
  <si>
    <t>2. 9.12</t>
  </si>
  <si>
    <t>2.11.12</t>
  </si>
  <si>
    <t>2.14.12</t>
  </si>
  <si>
    <t>2.15.12</t>
  </si>
  <si>
    <t>2.17.12</t>
  </si>
  <si>
    <t>2.18.12</t>
  </si>
  <si>
    <t>2.19.12</t>
  </si>
  <si>
    <t>2.24.12</t>
  </si>
  <si>
    <t>2.26.12</t>
  </si>
  <si>
    <t>2.28.12</t>
  </si>
  <si>
    <t>3.1.12</t>
  </si>
  <si>
    <t>3.2.12</t>
  </si>
  <si>
    <t>I.Q.R</t>
  </si>
  <si>
    <t>Time spent watching TV</t>
  </si>
  <si>
    <t>Time (hour)</t>
  </si>
  <si>
    <t>S.DEV</t>
  </si>
  <si>
    <t>I.R.Q</t>
  </si>
  <si>
    <t xml:space="preserve">Data from Study </t>
  </si>
  <si>
    <t>Study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</si>
</sst>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NumberFormat="1"/>
    <xf numFmtId="0" fontId="1" fillId="2" borderId="0" xfId="0" applyFont="1" applyFill="1"/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NumberFormat="1"/>
    <xf numFmtId="0" fontId="1" fillId="2" borderId="0" xfId="0" applyNumberFormat="1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75971128608924"/>
          <c:y val="3.7735849056603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543963254593173E-2"/>
          <c:y val="0.17642582413047425"/>
          <c:w val="0.87225984251968491"/>
          <c:h val="0.58853596130672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Cooking!$C$1</c:f>
              <c:strCache>
                <c:ptCount val="1"/>
                <c:pt idx="0">
                  <c:v>Minutes</c:v>
                </c:pt>
              </c:strCache>
            </c:strRef>
          </c:tx>
          <c:invertIfNegative val="0"/>
          <c:cat>
            <c:numRef>
              <c:f>Cooking!$B$2:$B$16</c:f>
              <c:numCache>
                <c:formatCode>m/d/yyyy</c:formatCode>
                <c:ptCount val="15"/>
                <c:pt idx="0">
                  <c:v>40943</c:v>
                </c:pt>
                <c:pt idx="1">
                  <c:v>40945</c:v>
                </c:pt>
                <c:pt idx="2">
                  <c:v>40948</c:v>
                </c:pt>
                <c:pt idx="3">
                  <c:v>40950</c:v>
                </c:pt>
                <c:pt idx="4">
                  <c:v>40953</c:v>
                </c:pt>
                <c:pt idx="5">
                  <c:v>40956</c:v>
                </c:pt>
                <c:pt idx="6">
                  <c:v>40960</c:v>
                </c:pt>
                <c:pt idx="7">
                  <c:v>40961</c:v>
                </c:pt>
                <c:pt idx="8">
                  <c:v>40962</c:v>
                </c:pt>
                <c:pt idx="9">
                  <c:v>40964</c:v>
                </c:pt>
                <c:pt idx="10">
                  <c:v>40966</c:v>
                </c:pt>
                <c:pt idx="11">
                  <c:v>40968</c:v>
                </c:pt>
                <c:pt idx="12">
                  <c:v>40969</c:v>
                </c:pt>
                <c:pt idx="13">
                  <c:v>40971</c:v>
                </c:pt>
                <c:pt idx="14">
                  <c:v>40973</c:v>
                </c:pt>
              </c:numCache>
            </c:numRef>
          </c:cat>
          <c:val>
            <c:numRef>
              <c:f>Cooking!$C$2:$C$16</c:f>
              <c:numCache>
                <c:formatCode>General</c:formatCode>
                <c:ptCount val="15"/>
                <c:pt idx="0">
                  <c:v>15</c:v>
                </c:pt>
                <c:pt idx="1">
                  <c:v>30</c:v>
                </c:pt>
                <c:pt idx="2">
                  <c:v>25</c:v>
                </c:pt>
                <c:pt idx="3">
                  <c:v>45</c:v>
                </c:pt>
                <c:pt idx="4">
                  <c:v>20</c:v>
                </c:pt>
                <c:pt idx="5">
                  <c:v>15</c:v>
                </c:pt>
                <c:pt idx="6">
                  <c:v>25</c:v>
                </c:pt>
                <c:pt idx="7">
                  <c:v>30</c:v>
                </c:pt>
                <c:pt idx="8">
                  <c:v>15</c:v>
                </c:pt>
                <c:pt idx="9">
                  <c:v>45</c:v>
                </c:pt>
                <c:pt idx="10">
                  <c:v>20</c:v>
                </c:pt>
                <c:pt idx="11">
                  <c:v>30</c:v>
                </c:pt>
                <c:pt idx="12">
                  <c:v>45</c:v>
                </c:pt>
                <c:pt idx="13">
                  <c:v>15</c:v>
                </c:pt>
                <c:pt idx="1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6476416"/>
        <c:axId val="60814080"/>
      </c:barChart>
      <c:dateAx>
        <c:axId val="56476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0814080"/>
        <c:crosses val="autoZero"/>
        <c:auto val="1"/>
        <c:lblOffset val="100"/>
        <c:baseTimeUnit val="days"/>
      </c:dateAx>
      <c:valAx>
        <c:axId val="60814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647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498600174978128"/>
          <c:y val="1.85185185185185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Work!$C$1</c:f>
              <c:strCache>
                <c:ptCount val="1"/>
                <c:pt idx="0">
                  <c:v>Time in hours</c:v>
                </c:pt>
              </c:strCache>
            </c:strRef>
          </c:tx>
          <c:invertIfNegative val="0"/>
          <c:cat>
            <c:numRef>
              <c:f>Work!$B$2:$B$16</c:f>
              <c:numCache>
                <c:formatCode>m/d/yyyy</c:formatCode>
                <c:ptCount val="15"/>
                <c:pt idx="0">
                  <c:v>40945</c:v>
                </c:pt>
                <c:pt idx="1">
                  <c:v>40948</c:v>
                </c:pt>
                <c:pt idx="2">
                  <c:v>40950</c:v>
                </c:pt>
                <c:pt idx="3">
                  <c:v>40955</c:v>
                </c:pt>
                <c:pt idx="4">
                  <c:v>40956</c:v>
                </c:pt>
                <c:pt idx="5">
                  <c:v>40957</c:v>
                </c:pt>
                <c:pt idx="6">
                  <c:v>40958</c:v>
                </c:pt>
                <c:pt idx="7">
                  <c:v>40962</c:v>
                </c:pt>
                <c:pt idx="8">
                  <c:v>40965</c:v>
                </c:pt>
                <c:pt idx="9">
                  <c:v>40966</c:v>
                </c:pt>
                <c:pt idx="10">
                  <c:v>40967</c:v>
                </c:pt>
                <c:pt idx="11">
                  <c:v>40968</c:v>
                </c:pt>
                <c:pt idx="12">
                  <c:v>40969</c:v>
                </c:pt>
                <c:pt idx="13">
                  <c:v>40970</c:v>
                </c:pt>
                <c:pt idx="14">
                  <c:v>40971</c:v>
                </c:pt>
              </c:numCache>
            </c:numRef>
          </c:cat>
          <c:val>
            <c:numRef>
              <c:f>Work!$C$2:$C$16</c:f>
              <c:numCache>
                <c:formatCode>General</c:formatCode>
                <c:ptCount val="15"/>
                <c:pt idx="0">
                  <c:v>7</c:v>
                </c:pt>
                <c:pt idx="1">
                  <c:v>14</c:v>
                </c:pt>
                <c:pt idx="2">
                  <c:v>14</c:v>
                </c:pt>
                <c:pt idx="3">
                  <c:v>7</c:v>
                </c:pt>
                <c:pt idx="4">
                  <c:v>11</c:v>
                </c:pt>
                <c:pt idx="5">
                  <c:v>8</c:v>
                </c:pt>
                <c:pt idx="6">
                  <c:v>10</c:v>
                </c:pt>
                <c:pt idx="7">
                  <c:v>7</c:v>
                </c:pt>
                <c:pt idx="8">
                  <c:v>11</c:v>
                </c:pt>
                <c:pt idx="9">
                  <c:v>14</c:v>
                </c:pt>
                <c:pt idx="10">
                  <c:v>7</c:v>
                </c:pt>
                <c:pt idx="11">
                  <c:v>7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114880"/>
        <c:axId val="65116416"/>
      </c:barChart>
      <c:dateAx>
        <c:axId val="651148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65116416"/>
        <c:crosses val="autoZero"/>
        <c:auto val="1"/>
        <c:lblOffset val="100"/>
        <c:baseTimeUnit val="days"/>
      </c:dateAx>
      <c:valAx>
        <c:axId val="65116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114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Internet!$B$2</c:f>
              <c:strCache>
                <c:ptCount val="1"/>
                <c:pt idx="0">
                  <c:v>Time</c:v>
                </c:pt>
              </c:strCache>
            </c:strRef>
          </c:tx>
          <c:invertIfNegative val="0"/>
          <c:cat>
            <c:strRef>
              <c:f>Internet!$A$3:$A$17</c:f>
              <c:strCache>
                <c:ptCount val="15"/>
                <c:pt idx="0">
                  <c:v>2.4.12</c:v>
                </c:pt>
                <c:pt idx="1">
                  <c:v>2.6.12</c:v>
                </c:pt>
                <c:pt idx="2">
                  <c:v>2.8.12</c:v>
                </c:pt>
                <c:pt idx="3">
                  <c:v>2. 9.12</c:v>
                </c:pt>
                <c:pt idx="4">
                  <c:v>2.11.12</c:v>
                </c:pt>
                <c:pt idx="5">
                  <c:v>2.14.12</c:v>
                </c:pt>
                <c:pt idx="6">
                  <c:v>2.15.12</c:v>
                </c:pt>
                <c:pt idx="7">
                  <c:v>2.17.12</c:v>
                </c:pt>
                <c:pt idx="8">
                  <c:v>2.18.12</c:v>
                </c:pt>
                <c:pt idx="9">
                  <c:v>2.19.12</c:v>
                </c:pt>
                <c:pt idx="10">
                  <c:v>2.24.12</c:v>
                </c:pt>
                <c:pt idx="11">
                  <c:v>2.26.12</c:v>
                </c:pt>
                <c:pt idx="12">
                  <c:v>2.28.12</c:v>
                </c:pt>
                <c:pt idx="13">
                  <c:v>3.1.12</c:v>
                </c:pt>
                <c:pt idx="14">
                  <c:v>3.2.12</c:v>
                </c:pt>
              </c:strCache>
            </c:strRef>
          </c:cat>
          <c:val>
            <c:numRef>
              <c:f>Internet!$B$3:$B$17</c:f>
              <c:numCache>
                <c:formatCode>General</c:formatCode>
                <c:ptCount val="15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6839552"/>
        <c:axId val="77705600"/>
      </c:barChart>
      <c:catAx>
        <c:axId val="76839552"/>
        <c:scaling>
          <c:orientation val="minMax"/>
        </c:scaling>
        <c:delete val="0"/>
        <c:axPos val="b"/>
        <c:majorTickMark val="out"/>
        <c:minorTickMark val="none"/>
        <c:tickLblPos val="nextTo"/>
        <c:crossAx val="77705600"/>
        <c:crosses val="autoZero"/>
        <c:auto val="1"/>
        <c:lblAlgn val="ctr"/>
        <c:lblOffset val="100"/>
        <c:noMultiLvlLbl val="0"/>
      </c:catAx>
      <c:valAx>
        <c:axId val="7770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839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'Watching TV'!$B$2</c:f>
              <c:strCache>
                <c:ptCount val="1"/>
                <c:pt idx="0">
                  <c:v>Time (hour)</c:v>
                </c:pt>
              </c:strCache>
            </c:strRef>
          </c:tx>
          <c:invertIfNegative val="0"/>
          <c:cat>
            <c:numRef>
              <c:f>'Watching TV'!$A$3:$A$17</c:f>
              <c:numCache>
                <c:formatCode>m/d/yyyy</c:formatCode>
                <c:ptCount val="15"/>
                <c:pt idx="0">
                  <c:v>40945</c:v>
                </c:pt>
                <c:pt idx="1">
                  <c:v>40946</c:v>
                </c:pt>
                <c:pt idx="2">
                  <c:v>40948</c:v>
                </c:pt>
                <c:pt idx="3">
                  <c:v>40950</c:v>
                </c:pt>
                <c:pt idx="4">
                  <c:v>40951</c:v>
                </c:pt>
                <c:pt idx="5">
                  <c:v>40953</c:v>
                </c:pt>
                <c:pt idx="6">
                  <c:v>40955</c:v>
                </c:pt>
                <c:pt idx="7">
                  <c:v>40957</c:v>
                </c:pt>
                <c:pt idx="8">
                  <c:v>40958</c:v>
                </c:pt>
                <c:pt idx="9">
                  <c:v>40959</c:v>
                </c:pt>
                <c:pt idx="10">
                  <c:v>40960</c:v>
                </c:pt>
                <c:pt idx="11">
                  <c:v>40962</c:v>
                </c:pt>
                <c:pt idx="12">
                  <c:v>40963</c:v>
                </c:pt>
                <c:pt idx="13">
                  <c:v>40965</c:v>
                </c:pt>
                <c:pt idx="14">
                  <c:v>40966</c:v>
                </c:pt>
              </c:numCache>
            </c:numRef>
          </c:cat>
          <c:val>
            <c:numRef>
              <c:f>'Watching TV'!$B$3:$B$17</c:f>
              <c:numCache>
                <c:formatCode>General</c:formatCode>
                <c:ptCount val="15"/>
                <c:pt idx="0">
                  <c:v>5</c:v>
                </c:pt>
                <c:pt idx="1">
                  <c:v>0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8214656"/>
        <c:axId val="78216192"/>
      </c:barChart>
      <c:dateAx>
        <c:axId val="7821465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78216192"/>
        <c:crosses val="autoZero"/>
        <c:auto val="1"/>
        <c:lblOffset val="100"/>
        <c:baseTimeUnit val="days"/>
      </c:dateAx>
      <c:valAx>
        <c:axId val="7821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2146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layout>
        <c:manualLayout>
          <c:xMode val="edge"/>
          <c:yMode val="edge"/>
          <c:x val="0.36708333333333332"/>
          <c:y val="3.703703703703703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Study!$B$2</c:f>
              <c:strCache>
                <c:ptCount val="1"/>
                <c:pt idx="0">
                  <c:v>Study Time</c:v>
                </c:pt>
              </c:strCache>
            </c:strRef>
          </c:tx>
          <c:invertIfNegative val="0"/>
          <c:cat>
            <c:numRef>
              <c:f>Study!$A$3:$A$17</c:f>
              <c:numCache>
                <c:formatCode>m/d/yyyy</c:formatCode>
                <c:ptCount val="15"/>
                <c:pt idx="0">
                  <c:v>40945</c:v>
                </c:pt>
                <c:pt idx="1">
                  <c:v>40947</c:v>
                </c:pt>
                <c:pt idx="2">
                  <c:v>40949</c:v>
                </c:pt>
                <c:pt idx="3">
                  <c:v>40951</c:v>
                </c:pt>
                <c:pt idx="4">
                  <c:v>40953</c:v>
                </c:pt>
                <c:pt idx="5">
                  <c:v>40955</c:v>
                </c:pt>
                <c:pt idx="6">
                  <c:v>40956</c:v>
                </c:pt>
                <c:pt idx="7">
                  <c:v>40957</c:v>
                </c:pt>
                <c:pt idx="8">
                  <c:v>40959</c:v>
                </c:pt>
                <c:pt idx="9">
                  <c:v>40961</c:v>
                </c:pt>
                <c:pt idx="10">
                  <c:v>40963</c:v>
                </c:pt>
                <c:pt idx="11">
                  <c:v>40966</c:v>
                </c:pt>
                <c:pt idx="12">
                  <c:v>40968</c:v>
                </c:pt>
                <c:pt idx="13">
                  <c:v>40969</c:v>
                </c:pt>
                <c:pt idx="14">
                  <c:v>40970</c:v>
                </c:pt>
              </c:numCache>
            </c:numRef>
          </c:cat>
          <c:val>
            <c:numRef>
              <c:f>Study!$B$3:$B$17</c:f>
              <c:numCache>
                <c:formatCode>General</c:formatCode>
                <c:ptCount val="15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79321088"/>
        <c:axId val="179335552"/>
      </c:barChart>
      <c:dateAx>
        <c:axId val="1793210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9335552"/>
        <c:crosses val="autoZero"/>
        <c:auto val="1"/>
        <c:lblOffset val="100"/>
        <c:baseTimeUnit val="days"/>
      </c:dateAx>
      <c:valAx>
        <c:axId val="179335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932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471487</xdr:colOff>
      <xdr:row>1</xdr:row>
      <xdr:rowOff>66675</xdr:rowOff>
    </xdr:from>
    <xdr:to>
      <xdr:col>12</xdr:col>
      <xdr:colOff>166687</xdr:colOff>
      <xdr:row>17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1</xdr:row>
      <xdr:rowOff>61912</xdr:rowOff>
    </xdr:from>
    <xdr:to>
      <xdr:col>10</xdr:col>
      <xdr:colOff>557212</xdr:colOff>
      <xdr:row>15</xdr:row>
      <xdr:rowOff>138112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452436</xdr:colOff>
      <xdr:row>2</xdr:row>
      <xdr:rowOff>23812</xdr:rowOff>
    </xdr:from>
    <xdr:to>
      <xdr:col>12</xdr:col>
      <xdr:colOff>266699</xdr:colOff>
      <xdr:row>16</xdr:row>
      <xdr:rowOff>100012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2</xdr:row>
      <xdr:rowOff>100012</xdr:rowOff>
    </xdr:from>
    <xdr:to>
      <xdr:col>11</xdr:col>
      <xdr:colOff>519112</xdr:colOff>
      <xdr:row>16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</xdr:colOff>
      <xdr:row>2</xdr:row>
      <xdr:rowOff>166687</xdr:rowOff>
    </xdr:from>
    <xdr:to>
      <xdr:col>11</xdr:col>
      <xdr:colOff>357187</xdr:colOff>
      <xdr:row>17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0" workbookViewId="0">
      <selection activeCell="G29" sqref="G29"/>
    </sheetView>
  </sheetViews>
  <sheetFormatPr defaultRowHeight="15" x14ac:dyDescent="0.25"/>
  <cols>
    <col min="1" max="1" width="10.140625" customWidth="1"/>
    <col min="2" max="2" width="13.28515625" customWidth="1"/>
    <col min="3" max="3" width="13.5703125" customWidth="1"/>
    <col min="5" max="5" width="7.28515625" customWidth="1"/>
    <col min="6" max="6" width="13.85546875" customWidth="1"/>
  </cols>
  <sheetData>
    <row r="1" spans="1:3" x14ac:dyDescent="0.25">
      <c r="A1" s="1" t="s">
        <v>1</v>
      </c>
      <c r="B1" s="1" t="s">
        <v>0</v>
      </c>
      <c r="C1" s="1" t="s">
        <v>2</v>
      </c>
    </row>
    <row r="2" spans="1:3" x14ac:dyDescent="0.25">
      <c r="A2" t="s">
        <v>3</v>
      </c>
      <c r="B2" s="2">
        <v>40943</v>
      </c>
      <c r="C2">
        <v>15</v>
      </c>
    </row>
    <row r="3" spans="1:3" x14ac:dyDescent="0.25">
      <c r="A3" t="s">
        <v>3</v>
      </c>
      <c r="B3" s="2">
        <v>40945</v>
      </c>
      <c r="C3">
        <v>30</v>
      </c>
    </row>
    <row r="4" spans="1:3" x14ac:dyDescent="0.25">
      <c r="A4" t="s">
        <v>3</v>
      </c>
      <c r="B4" s="2">
        <v>40948</v>
      </c>
      <c r="C4">
        <v>25</v>
      </c>
    </row>
    <row r="5" spans="1:3" x14ac:dyDescent="0.25">
      <c r="A5" t="s">
        <v>3</v>
      </c>
      <c r="B5" s="2">
        <v>40950</v>
      </c>
      <c r="C5">
        <v>45</v>
      </c>
    </row>
    <row r="6" spans="1:3" x14ac:dyDescent="0.25">
      <c r="A6" t="s">
        <v>3</v>
      </c>
      <c r="B6" s="2">
        <v>40953</v>
      </c>
      <c r="C6">
        <v>20</v>
      </c>
    </row>
    <row r="7" spans="1:3" x14ac:dyDescent="0.25">
      <c r="A7" t="s">
        <v>3</v>
      </c>
      <c r="B7" s="2">
        <v>40956</v>
      </c>
      <c r="C7">
        <v>15</v>
      </c>
    </row>
    <row r="8" spans="1:3" x14ac:dyDescent="0.25">
      <c r="A8" t="s">
        <v>3</v>
      </c>
      <c r="B8" s="2">
        <v>40960</v>
      </c>
      <c r="C8">
        <v>25</v>
      </c>
    </row>
    <row r="9" spans="1:3" x14ac:dyDescent="0.25">
      <c r="A9" t="s">
        <v>3</v>
      </c>
      <c r="B9" s="2">
        <v>40961</v>
      </c>
      <c r="C9">
        <v>30</v>
      </c>
    </row>
    <row r="10" spans="1:3" x14ac:dyDescent="0.25">
      <c r="A10" t="s">
        <v>3</v>
      </c>
      <c r="B10" s="2">
        <v>40962</v>
      </c>
      <c r="C10">
        <v>15</v>
      </c>
    </row>
    <row r="11" spans="1:3" x14ac:dyDescent="0.25">
      <c r="A11" t="s">
        <v>3</v>
      </c>
      <c r="B11" s="2">
        <v>40964</v>
      </c>
      <c r="C11">
        <v>45</v>
      </c>
    </row>
    <row r="12" spans="1:3" x14ac:dyDescent="0.25">
      <c r="A12" t="s">
        <v>3</v>
      </c>
      <c r="B12" s="2">
        <v>40966</v>
      </c>
      <c r="C12">
        <v>20</v>
      </c>
    </row>
    <row r="13" spans="1:3" x14ac:dyDescent="0.25">
      <c r="A13" t="s">
        <v>3</v>
      </c>
      <c r="B13" s="2">
        <v>40968</v>
      </c>
      <c r="C13">
        <v>30</v>
      </c>
    </row>
    <row r="14" spans="1:3" x14ac:dyDescent="0.25">
      <c r="A14" t="s">
        <v>3</v>
      </c>
      <c r="B14" s="2">
        <v>40969</v>
      </c>
      <c r="C14">
        <v>45</v>
      </c>
    </row>
    <row r="15" spans="1:3" x14ac:dyDescent="0.25">
      <c r="A15" t="s">
        <v>3</v>
      </c>
      <c r="B15" s="2">
        <v>40971</v>
      </c>
      <c r="C15">
        <v>15</v>
      </c>
    </row>
    <row r="16" spans="1:3" x14ac:dyDescent="0.25">
      <c r="A16" t="s">
        <v>3</v>
      </c>
      <c r="B16" s="2">
        <v>40973</v>
      </c>
      <c r="C16">
        <v>20</v>
      </c>
    </row>
    <row r="20" spans="2:11" x14ac:dyDescent="0.25">
      <c r="B20" s="3"/>
      <c r="F20" t="s">
        <v>4</v>
      </c>
      <c r="G20">
        <f>AVERAGE(C2:C16)</f>
        <v>26.333333333333332</v>
      </c>
      <c r="J20" t="s">
        <v>8</v>
      </c>
      <c r="K20">
        <f>_xlfn.STDEV.P(C2:C16)</f>
        <v>10.718623460542352</v>
      </c>
    </row>
    <row r="21" spans="2:11" x14ac:dyDescent="0.25">
      <c r="B21" s="3"/>
      <c r="F21" t="s">
        <v>5</v>
      </c>
      <c r="G21">
        <f>MEDIAN(G20)</f>
        <v>26.333333333333332</v>
      </c>
      <c r="J21" t="s">
        <v>19</v>
      </c>
      <c r="K21">
        <f>_xlfn.VAR.P(C2:C16)</f>
        <v>114.88888888888889</v>
      </c>
    </row>
    <row r="22" spans="2:11" x14ac:dyDescent="0.25">
      <c r="B22" s="3"/>
      <c r="F22" t="s">
        <v>6</v>
      </c>
      <c r="G22">
        <f>_xlfn.MODE.SNGL(C2:C16)</f>
        <v>15</v>
      </c>
    </row>
    <row r="23" spans="2:11" x14ac:dyDescent="0.25">
      <c r="B23" s="3"/>
      <c r="F23" t="s">
        <v>7</v>
      </c>
      <c r="G23">
        <f>(G28+G32/2)</f>
        <v>52.5</v>
      </c>
    </row>
    <row r="24" spans="2:11" x14ac:dyDescent="0.25">
      <c r="B24" s="3"/>
      <c r="F24" t="s">
        <v>17</v>
      </c>
      <c r="G24">
        <f>AVERAGE(G28-G32)</f>
        <v>30</v>
      </c>
    </row>
    <row r="25" spans="2:11" x14ac:dyDescent="0.25">
      <c r="B25" s="3"/>
    </row>
    <row r="26" spans="2:11" x14ac:dyDescent="0.25">
      <c r="B26" s="3"/>
    </row>
    <row r="27" spans="2:11" x14ac:dyDescent="0.25">
      <c r="B27" s="3"/>
      <c r="G27" s="4" t="s">
        <v>11</v>
      </c>
    </row>
    <row r="28" spans="2:11" x14ac:dyDescent="0.25">
      <c r="B28" s="3"/>
      <c r="F28" t="s">
        <v>12</v>
      </c>
      <c r="G28">
        <f>MAX(C2:C16)</f>
        <v>45</v>
      </c>
    </row>
    <row r="29" spans="2:11" x14ac:dyDescent="0.25">
      <c r="B29" s="3"/>
      <c r="F29" t="s">
        <v>13</v>
      </c>
      <c r="G29">
        <f>_xlfn.QUARTILE.EXC(C2:C16,3)</f>
        <v>30</v>
      </c>
    </row>
    <row r="30" spans="2:11" x14ac:dyDescent="0.25">
      <c r="B30" s="3"/>
      <c r="F30" t="s">
        <v>14</v>
      </c>
      <c r="G30">
        <f>_xlfn.QUARTILE.EXC(C2:C16,2)</f>
        <v>25</v>
      </c>
    </row>
    <row r="31" spans="2:11" x14ac:dyDescent="0.25">
      <c r="B31" s="3"/>
      <c r="F31" t="s">
        <v>15</v>
      </c>
      <c r="G31">
        <f>_xlfn.QUARTILE.EXC(C2:C16,1)</f>
        <v>15</v>
      </c>
    </row>
    <row r="32" spans="2:11" x14ac:dyDescent="0.25">
      <c r="B32" s="3"/>
      <c r="F32" t="s">
        <v>16</v>
      </c>
      <c r="G32">
        <f>MIN(C2:C16)</f>
        <v>15</v>
      </c>
    </row>
    <row r="33" spans="2:7" x14ac:dyDescent="0.25">
      <c r="B33" s="3"/>
      <c r="F33" t="s">
        <v>18</v>
      </c>
      <c r="G33">
        <f>AVERAGE(G29-G31)</f>
        <v>15</v>
      </c>
    </row>
  </sheetData>
  <sortState ref="B20:B33">
    <sortCondition ref="B20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C26" sqref="C26"/>
    </sheetView>
  </sheetViews>
  <sheetFormatPr defaultRowHeight="15" x14ac:dyDescent="0.25"/>
  <cols>
    <col min="2" max="2" width="17" customWidth="1"/>
    <col min="3" max="3" width="18.85546875" customWidth="1"/>
    <col min="6" max="6" width="16.28515625" customWidth="1"/>
  </cols>
  <sheetData>
    <row r="1" spans="1:3" x14ac:dyDescent="0.25">
      <c r="A1" s="1" t="s">
        <v>1</v>
      </c>
      <c r="B1" s="1" t="s">
        <v>0</v>
      </c>
      <c r="C1" s="6" t="s">
        <v>20</v>
      </c>
    </row>
    <row r="2" spans="1:3" x14ac:dyDescent="0.25">
      <c r="A2" t="s">
        <v>9</v>
      </c>
      <c r="B2" s="7">
        <v>40945</v>
      </c>
      <c r="C2">
        <v>7</v>
      </c>
    </row>
    <row r="3" spans="1:3" x14ac:dyDescent="0.25">
      <c r="A3" t="s">
        <v>9</v>
      </c>
      <c r="B3" s="7">
        <v>40948</v>
      </c>
      <c r="C3">
        <v>14</v>
      </c>
    </row>
    <row r="4" spans="1:3" x14ac:dyDescent="0.25">
      <c r="A4" t="s">
        <v>9</v>
      </c>
      <c r="B4" s="7">
        <v>40950</v>
      </c>
      <c r="C4">
        <v>14</v>
      </c>
    </row>
    <row r="5" spans="1:3" x14ac:dyDescent="0.25">
      <c r="A5" t="s">
        <v>9</v>
      </c>
      <c r="B5" s="7">
        <v>40955</v>
      </c>
      <c r="C5">
        <v>7</v>
      </c>
    </row>
    <row r="6" spans="1:3" x14ac:dyDescent="0.25">
      <c r="A6" t="s">
        <v>9</v>
      </c>
      <c r="B6" s="7">
        <v>40956</v>
      </c>
      <c r="C6">
        <v>11</v>
      </c>
    </row>
    <row r="7" spans="1:3" x14ac:dyDescent="0.25">
      <c r="A7" t="s">
        <v>9</v>
      </c>
      <c r="B7" s="7">
        <v>40957</v>
      </c>
      <c r="C7">
        <v>8</v>
      </c>
    </row>
    <row r="8" spans="1:3" x14ac:dyDescent="0.25">
      <c r="A8" t="s">
        <v>9</v>
      </c>
      <c r="B8" s="7">
        <v>40958</v>
      </c>
      <c r="C8">
        <v>10</v>
      </c>
    </row>
    <row r="9" spans="1:3" x14ac:dyDescent="0.25">
      <c r="A9" t="s">
        <v>9</v>
      </c>
      <c r="B9" s="7">
        <v>40962</v>
      </c>
      <c r="C9">
        <v>7</v>
      </c>
    </row>
    <row r="10" spans="1:3" x14ac:dyDescent="0.25">
      <c r="A10" t="s">
        <v>9</v>
      </c>
      <c r="B10" s="7">
        <v>40965</v>
      </c>
      <c r="C10">
        <v>11</v>
      </c>
    </row>
    <row r="11" spans="1:3" x14ac:dyDescent="0.25">
      <c r="A11" t="s">
        <v>9</v>
      </c>
      <c r="B11" s="7">
        <v>40966</v>
      </c>
      <c r="C11">
        <v>14</v>
      </c>
    </row>
    <row r="12" spans="1:3" x14ac:dyDescent="0.25">
      <c r="A12" t="s">
        <v>9</v>
      </c>
      <c r="B12" s="7">
        <v>40967</v>
      </c>
      <c r="C12">
        <v>7</v>
      </c>
    </row>
    <row r="13" spans="1:3" x14ac:dyDescent="0.25">
      <c r="A13" t="s">
        <v>9</v>
      </c>
      <c r="B13" s="7">
        <v>40968</v>
      </c>
      <c r="C13">
        <v>7</v>
      </c>
    </row>
    <row r="14" spans="1:3" x14ac:dyDescent="0.25">
      <c r="A14" t="s">
        <v>9</v>
      </c>
      <c r="B14" s="7">
        <v>40969</v>
      </c>
      <c r="C14">
        <v>10</v>
      </c>
    </row>
    <row r="15" spans="1:3" x14ac:dyDescent="0.25">
      <c r="A15" t="s">
        <v>9</v>
      </c>
      <c r="B15" s="7">
        <v>40970</v>
      </c>
      <c r="C15">
        <v>7</v>
      </c>
    </row>
    <row r="16" spans="1:3" x14ac:dyDescent="0.25">
      <c r="A16" t="s">
        <v>9</v>
      </c>
      <c r="B16" s="7">
        <v>40971</v>
      </c>
      <c r="C16">
        <v>7</v>
      </c>
    </row>
    <row r="19" spans="2:7" x14ac:dyDescent="0.25">
      <c r="B19" t="s">
        <v>4</v>
      </c>
      <c r="C19">
        <f>AVERAGE(C2:C16)</f>
        <v>9.4</v>
      </c>
      <c r="F19" t="s">
        <v>17</v>
      </c>
      <c r="G19">
        <f>(C25-C29)</f>
        <v>7</v>
      </c>
    </row>
    <row r="20" spans="2:7" x14ac:dyDescent="0.25">
      <c r="B20" s="8" t="s">
        <v>5</v>
      </c>
      <c r="C20">
        <f>MEDIAN(C2:C16)</f>
        <v>8</v>
      </c>
      <c r="F20" t="s">
        <v>18</v>
      </c>
      <c r="G20">
        <f>(C26-C28)</f>
        <v>4</v>
      </c>
    </row>
    <row r="21" spans="2:7" x14ac:dyDescent="0.25">
      <c r="B21" s="8" t="s">
        <v>6</v>
      </c>
      <c r="C21">
        <f>_xlfn.MODE.SNGL(C2:C16)</f>
        <v>7</v>
      </c>
      <c r="F21" t="s">
        <v>21</v>
      </c>
      <c r="G21">
        <f>_xlfn.STDEV.P(C2:C16)</f>
        <v>2.7276363393971712</v>
      </c>
    </row>
    <row r="22" spans="2:7" x14ac:dyDescent="0.25">
      <c r="B22" s="8" t="s">
        <v>7</v>
      </c>
      <c r="C22">
        <f>(C25+C29)/2</f>
        <v>10.5</v>
      </c>
      <c r="F22" t="s">
        <v>19</v>
      </c>
      <c r="G22">
        <f>_xlfn.VAR.P(C2:C16)</f>
        <v>7.44</v>
      </c>
    </row>
    <row r="23" spans="2:7" x14ac:dyDescent="0.25">
      <c r="B23" s="8"/>
    </row>
    <row r="24" spans="2:7" x14ac:dyDescent="0.25">
      <c r="B24" s="8"/>
      <c r="C24" s="4" t="s">
        <v>11</v>
      </c>
    </row>
    <row r="25" spans="2:7" x14ac:dyDescent="0.25">
      <c r="B25" s="8" t="s">
        <v>12</v>
      </c>
      <c r="C25">
        <f>MAX(C2:C16)</f>
        <v>14</v>
      </c>
    </row>
    <row r="26" spans="2:7" x14ac:dyDescent="0.25">
      <c r="B26" s="8" t="s">
        <v>13</v>
      </c>
      <c r="C26">
        <f>_xlfn.QUARTILE.EXC(C2:C16,3)</f>
        <v>11</v>
      </c>
    </row>
    <row r="27" spans="2:7" x14ac:dyDescent="0.25">
      <c r="B27" s="8" t="s">
        <v>14</v>
      </c>
      <c r="C27">
        <f>_xlfn.QUARTILE.EXC(C2:C16,2)</f>
        <v>8</v>
      </c>
    </row>
    <row r="28" spans="2:7" x14ac:dyDescent="0.25">
      <c r="B28" s="8" t="s">
        <v>15</v>
      </c>
      <c r="C28">
        <f>_xlfn.QUARTILE.EXC(C2:C16,1)</f>
        <v>7</v>
      </c>
    </row>
    <row r="29" spans="2:7" x14ac:dyDescent="0.25">
      <c r="B29" s="8" t="s">
        <v>16</v>
      </c>
      <c r="C29">
        <f>MIN(C2:C16)</f>
        <v>7</v>
      </c>
    </row>
    <row r="30" spans="2:7" x14ac:dyDescent="0.25">
      <c r="B30" s="8"/>
    </row>
    <row r="31" spans="2:7" x14ac:dyDescent="0.25">
      <c r="B31" s="8"/>
    </row>
    <row r="32" spans="2:7" x14ac:dyDescent="0.25">
      <c r="B32" s="8"/>
    </row>
    <row r="33" spans="2:2" x14ac:dyDescent="0.25">
      <c r="B33" s="8"/>
    </row>
    <row r="34" spans="2:2" x14ac:dyDescent="0.25">
      <c r="B34" s="8"/>
    </row>
  </sheetData>
  <sortState ref="B20:B34">
    <sortCondition ref="B20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J21" sqref="J21"/>
    </sheetView>
  </sheetViews>
  <sheetFormatPr defaultRowHeight="15" x14ac:dyDescent="0.25"/>
  <cols>
    <col min="1" max="1" width="10.85546875" customWidth="1"/>
    <col min="2" max="2" width="14" customWidth="1"/>
  </cols>
  <sheetData>
    <row r="1" spans="1:7" x14ac:dyDescent="0.25">
      <c r="A1" s="5"/>
      <c r="B1" s="5"/>
      <c r="D1" s="6" t="s">
        <v>22</v>
      </c>
      <c r="E1" s="6"/>
      <c r="F1" s="6"/>
      <c r="G1" s="6"/>
    </row>
    <row r="2" spans="1:7" x14ac:dyDescent="0.25">
      <c r="A2" s="6" t="s">
        <v>0</v>
      </c>
      <c r="B2" s="6" t="s">
        <v>23</v>
      </c>
    </row>
    <row r="3" spans="1:7" x14ac:dyDescent="0.25">
      <c r="A3" s="5" t="s">
        <v>24</v>
      </c>
      <c r="B3" s="5">
        <v>3</v>
      </c>
    </row>
    <row r="4" spans="1:7" x14ac:dyDescent="0.25">
      <c r="A4" s="5" t="s">
        <v>25</v>
      </c>
      <c r="B4" s="5">
        <v>1</v>
      </c>
    </row>
    <row r="5" spans="1:7" x14ac:dyDescent="0.25">
      <c r="A5" s="5" t="s">
        <v>26</v>
      </c>
      <c r="B5" s="5">
        <v>2</v>
      </c>
    </row>
    <row r="6" spans="1:7" x14ac:dyDescent="0.25">
      <c r="A6" s="5" t="s">
        <v>27</v>
      </c>
      <c r="B6" s="5">
        <v>4</v>
      </c>
    </row>
    <row r="7" spans="1:7" x14ac:dyDescent="0.25">
      <c r="A7" s="5" t="s">
        <v>28</v>
      </c>
      <c r="B7" s="5">
        <v>0</v>
      </c>
    </row>
    <row r="8" spans="1:7" x14ac:dyDescent="0.25">
      <c r="A8" s="5" t="s">
        <v>29</v>
      </c>
      <c r="B8" s="5">
        <v>2</v>
      </c>
    </row>
    <row r="9" spans="1:7" x14ac:dyDescent="0.25">
      <c r="A9" s="5" t="s">
        <v>30</v>
      </c>
      <c r="B9" s="5">
        <v>2</v>
      </c>
    </row>
    <row r="10" spans="1:7" x14ac:dyDescent="0.25">
      <c r="A10" t="s">
        <v>31</v>
      </c>
      <c r="B10">
        <v>1</v>
      </c>
    </row>
    <row r="11" spans="1:7" x14ac:dyDescent="0.25">
      <c r="A11" t="s">
        <v>32</v>
      </c>
      <c r="B11">
        <v>4</v>
      </c>
    </row>
    <row r="12" spans="1:7" x14ac:dyDescent="0.25">
      <c r="A12" t="s">
        <v>33</v>
      </c>
      <c r="B12">
        <v>4</v>
      </c>
    </row>
    <row r="13" spans="1:7" x14ac:dyDescent="0.25">
      <c r="A13" t="s">
        <v>34</v>
      </c>
      <c r="B13">
        <v>2</v>
      </c>
    </row>
    <row r="14" spans="1:7" x14ac:dyDescent="0.25">
      <c r="A14" t="s">
        <v>35</v>
      </c>
      <c r="B14">
        <v>3</v>
      </c>
    </row>
    <row r="15" spans="1:7" x14ac:dyDescent="0.25">
      <c r="A15" t="s">
        <v>36</v>
      </c>
      <c r="B15">
        <v>3</v>
      </c>
    </row>
    <row r="16" spans="1:7" x14ac:dyDescent="0.25">
      <c r="A16" t="s">
        <v>37</v>
      </c>
      <c r="B16">
        <v>1</v>
      </c>
    </row>
    <row r="17" spans="1:10" x14ac:dyDescent="0.25">
      <c r="A17" t="s">
        <v>38</v>
      </c>
      <c r="B17">
        <v>3</v>
      </c>
    </row>
    <row r="20" spans="1:10" x14ac:dyDescent="0.25">
      <c r="B20" s="9" t="s">
        <v>11</v>
      </c>
    </row>
    <row r="21" spans="1:10" x14ac:dyDescent="0.25">
      <c r="B21" s="8" t="s">
        <v>12</v>
      </c>
      <c r="C21">
        <f>MAX(B3:B17)</f>
        <v>4</v>
      </c>
      <c r="F21" t="s">
        <v>4</v>
      </c>
      <c r="G21">
        <f>AVERAGE(B3:B17)</f>
        <v>2.3333333333333335</v>
      </c>
      <c r="I21" t="s">
        <v>8</v>
      </c>
      <c r="J21">
        <f>_xlfn.STDEV.P(B3:B17)</f>
        <v>1.1925695879998879</v>
      </c>
    </row>
    <row r="22" spans="1:10" x14ac:dyDescent="0.25">
      <c r="B22" s="8" t="s">
        <v>13</v>
      </c>
      <c r="C22">
        <f>_xlfn.QUARTILE.EXC(B3:B17,3)</f>
        <v>3</v>
      </c>
      <c r="F22" t="s">
        <v>5</v>
      </c>
      <c r="G22">
        <f>MEDIAN(G21)</f>
        <v>2.3333333333333335</v>
      </c>
      <c r="I22" t="s">
        <v>39</v>
      </c>
      <c r="J22">
        <f>(C22-C24)</f>
        <v>2</v>
      </c>
    </row>
    <row r="23" spans="1:10" x14ac:dyDescent="0.25">
      <c r="B23" s="8" t="s">
        <v>14</v>
      </c>
      <c r="C23">
        <f>_xlfn.QUARTILE.EXC(B3:B17,2)</f>
        <v>2</v>
      </c>
      <c r="F23" t="s">
        <v>6</v>
      </c>
      <c r="G23">
        <f>_xlfn.MODE.SNGL(B3:B17)</f>
        <v>3</v>
      </c>
      <c r="I23" t="s">
        <v>19</v>
      </c>
      <c r="J23">
        <f>_xlfn.VAR.P(B3:B17)</f>
        <v>1.4222222222222223</v>
      </c>
    </row>
    <row r="24" spans="1:10" x14ac:dyDescent="0.25">
      <c r="B24" s="8" t="s">
        <v>15</v>
      </c>
      <c r="C24">
        <f>_xlfn.QUARTILE.EXC(B3:B17,1)</f>
        <v>1</v>
      </c>
      <c r="F24" t="s">
        <v>7</v>
      </c>
      <c r="G24">
        <f>(B3+B17)/2</f>
        <v>3</v>
      </c>
    </row>
    <row r="25" spans="1:10" x14ac:dyDescent="0.25">
      <c r="B25" s="8" t="s">
        <v>16</v>
      </c>
      <c r="C25">
        <f>MIN(B3:B17)</f>
        <v>0</v>
      </c>
      <c r="F25" t="s">
        <v>10</v>
      </c>
      <c r="G25">
        <f>(C21-C25)</f>
        <v>4</v>
      </c>
    </row>
    <row r="26" spans="1:10" x14ac:dyDescent="0.25">
      <c r="B26" s="8"/>
    </row>
  </sheetData>
  <sortState ref="B20:B26">
    <sortCondition ref="B2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workbookViewId="0">
      <selection activeCell="J24" sqref="J24"/>
    </sheetView>
  </sheetViews>
  <sheetFormatPr defaultRowHeight="15" x14ac:dyDescent="0.25"/>
  <cols>
    <col min="1" max="1" width="11.28515625" customWidth="1"/>
    <col min="2" max="2" width="12.28515625" customWidth="1"/>
  </cols>
  <sheetData>
    <row r="1" spans="1:7" x14ac:dyDescent="0.25">
      <c r="D1" s="6" t="s">
        <v>40</v>
      </c>
      <c r="E1" s="6"/>
      <c r="F1" s="6"/>
    </row>
    <row r="2" spans="1:7" x14ac:dyDescent="0.25">
      <c r="A2" s="6" t="s">
        <v>0</v>
      </c>
      <c r="B2" s="6" t="s">
        <v>41</v>
      </c>
    </row>
    <row r="3" spans="1:7" x14ac:dyDescent="0.25">
      <c r="A3" s="7">
        <v>40945</v>
      </c>
      <c r="B3">
        <v>5</v>
      </c>
    </row>
    <row r="4" spans="1:7" x14ac:dyDescent="0.25">
      <c r="A4" s="7">
        <v>40946</v>
      </c>
      <c r="B4">
        <v>0</v>
      </c>
      <c r="G4" s="8"/>
    </row>
    <row r="5" spans="1:7" x14ac:dyDescent="0.25">
      <c r="A5" s="7">
        <v>40948</v>
      </c>
      <c r="B5">
        <v>3</v>
      </c>
      <c r="G5" s="8"/>
    </row>
    <row r="6" spans="1:7" x14ac:dyDescent="0.25">
      <c r="A6" s="7">
        <v>40950</v>
      </c>
      <c r="B6">
        <v>4</v>
      </c>
      <c r="G6" s="8"/>
    </row>
    <row r="7" spans="1:7" x14ac:dyDescent="0.25">
      <c r="A7" s="7">
        <v>40951</v>
      </c>
      <c r="B7">
        <v>2</v>
      </c>
      <c r="G7" s="8"/>
    </row>
    <row r="8" spans="1:7" x14ac:dyDescent="0.25">
      <c r="A8" s="7">
        <v>40953</v>
      </c>
      <c r="B8">
        <v>3</v>
      </c>
      <c r="G8" s="8"/>
    </row>
    <row r="9" spans="1:7" x14ac:dyDescent="0.25">
      <c r="A9" s="7">
        <v>40955</v>
      </c>
      <c r="B9">
        <v>4</v>
      </c>
      <c r="G9" s="8"/>
    </row>
    <row r="10" spans="1:7" x14ac:dyDescent="0.25">
      <c r="A10" s="7">
        <v>40957</v>
      </c>
      <c r="B10">
        <v>2</v>
      </c>
      <c r="G10" s="8"/>
    </row>
    <row r="11" spans="1:7" x14ac:dyDescent="0.25">
      <c r="A11" s="7">
        <v>40958</v>
      </c>
      <c r="B11">
        <v>2</v>
      </c>
      <c r="G11" s="8"/>
    </row>
    <row r="12" spans="1:7" x14ac:dyDescent="0.25">
      <c r="A12" s="7">
        <v>40959</v>
      </c>
      <c r="B12">
        <v>0</v>
      </c>
      <c r="G12" s="8"/>
    </row>
    <row r="13" spans="1:7" x14ac:dyDescent="0.25">
      <c r="A13" s="7">
        <v>40960</v>
      </c>
      <c r="B13">
        <v>0</v>
      </c>
      <c r="G13" s="8"/>
    </row>
    <row r="14" spans="1:7" x14ac:dyDescent="0.25">
      <c r="A14" s="7">
        <v>40962</v>
      </c>
      <c r="B14">
        <v>5</v>
      </c>
      <c r="G14" s="8"/>
    </row>
    <row r="15" spans="1:7" x14ac:dyDescent="0.25">
      <c r="A15" s="7">
        <v>40963</v>
      </c>
      <c r="B15">
        <v>2</v>
      </c>
      <c r="G15" s="8"/>
    </row>
    <row r="16" spans="1:7" x14ac:dyDescent="0.25">
      <c r="A16" s="7">
        <v>40965</v>
      </c>
      <c r="B16">
        <v>2</v>
      </c>
      <c r="G16" s="8"/>
    </row>
    <row r="17" spans="1:10" x14ac:dyDescent="0.25">
      <c r="A17" s="7">
        <v>40966</v>
      </c>
      <c r="B17">
        <v>3</v>
      </c>
      <c r="G17" s="8"/>
    </row>
    <row r="18" spans="1:10" x14ac:dyDescent="0.25">
      <c r="G18" s="8"/>
    </row>
    <row r="21" spans="1:10" x14ac:dyDescent="0.25">
      <c r="B21" s="4" t="s">
        <v>11</v>
      </c>
    </row>
    <row r="22" spans="1:10" x14ac:dyDescent="0.25">
      <c r="B22" t="s">
        <v>12</v>
      </c>
      <c r="C22">
        <f>MAX(B3:B17)</f>
        <v>5</v>
      </c>
      <c r="F22" t="s">
        <v>4</v>
      </c>
      <c r="G22">
        <f>AVERAGE(B3:B17)</f>
        <v>2.4666666666666668</v>
      </c>
      <c r="I22" t="s">
        <v>42</v>
      </c>
      <c r="J22">
        <f>_xlfn.STDEV.P(B3:B17)</f>
        <v>1.586050300449376</v>
      </c>
    </row>
    <row r="23" spans="1:10" x14ac:dyDescent="0.25">
      <c r="B23" t="s">
        <v>13</v>
      </c>
      <c r="C23">
        <f>QUARTILE(B3:B17,3)</f>
        <v>3.5</v>
      </c>
      <c r="F23" t="s">
        <v>5</v>
      </c>
      <c r="G23">
        <f>MEDIAN(B3:B17)</f>
        <v>2</v>
      </c>
      <c r="I23" t="s">
        <v>43</v>
      </c>
      <c r="J23">
        <f>(C23-C25)</f>
        <v>1.5</v>
      </c>
    </row>
    <row r="24" spans="1:10" x14ac:dyDescent="0.25">
      <c r="B24" t="s">
        <v>14</v>
      </c>
      <c r="C24">
        <f>QUARTILE($B3:$B17,2)</f>
        <v>2</v>
      </c>
      <c r="F24" t="s">
        <v>6</v>
      </c>
      <c r="G24">
        <f>_xlfn.MODE.SNGL(B3:B17)</f>
        <v>2</v>
      </c>
      <c r="I24" t="s">
        <v>19</v>
      </c>
      <c r="J24">
        <f>_xlfn.VAR.P(B3:B17)</f>
        <v>2.5155555555555558</v>
      </c>
    </row>
    <row r="25" spans="1:10" x14ac:dyDescent="0.25">
      <c r="B25" t="s">
        <v>15</v>
      </c>
      <c r="C25">
        <f>QUARTILE(B2:B17,1)</f>
        <v>2</v>
      </c>
      <c r="F25" t="s">
        <v>7</v>
      </c>
      <c r="G25">
        <f>(B3+B17)/2</f>
        <v>4</v>
      </c>
    </row>
    <row r="26" spans="1:10" x14ac:dyDescent="0.25">
      <c r="B26" t="s">
        <v>16</v>
      </c>
      <c r="C26">
        <f>MIN(B3:B17)</f>
        <v>0</v>
      </c>
      <c r="F26" t="s">
        <v>10</v>
      </c>
      <c r="G26">
        <f>(C5-C26)</f>
        <v>0</v>
      </c>
    </row>
  </sheetData>
  <sortState ref="G4:G18">
    <sortCondition ref="G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4" workbookViewId="0">
      <selection activeCell="J22" sqref="J22"/>
    </sheetView>
  </sheetViews>
  <sheetFormatPr defaultRowHeight="15" x14ac:dyDescent="0.25"/>
  <cols>
    <col min="1" max="1" width="9.7109375" bestFit="1" customWidth="1"/>
    <col min="2" max="2" width="22.85546875" customWidth="1"/>
  </cols>
  <sheetData>
    <row r="1" spans="1:2" x14ac:dyDescent="0.25">
      <c r="B1" s="10" t="s">
        <v>44</v>
      </c>
    </row>
    <row r="2" spans="1:2" x14ac:dyDescent="0.25">
      <c r="A2" s="6" t="s">
        <v>0</v>
      </c>
      <c r="B2" s="6" t="s">
        <v>45</v>
      </c>
    </row>
    <row r="3" spans="1:2" x14ac:dyDescent="0.25">
      <c r="A3" s="7">
        <v>40945</v>
      </c>
      <c r="B3">
        <v>2</v>
      </c>
    </row>
    <row r="4" spans="1:2" x14ac:dyDescent="0.25">
      <c r="A4" s="7">
        <v>40947</v>
      </c>
      <c r="B4">
        <v>1</v>
      </c>
    </row>
    <row r="5" spans="1:2" x14ac:dyDescent="0.25">
      <c r="A5" s="7">
        <v>40949</v>
      </c>
      <c r="B5">
        <v>3</v>
      </c>
    </row>
    <row r="6" spans="1:2" x14ac:dyDescent="0.25">
      <c r="A6" s="7">
        <v>40951</v>
      </c>
      <c r="B6">
        <v>1</v>
      </c>
    </row>
    <row r="7" spans="1:2" x14ac:dyDescent="0.25">
      <c r="A7" s="7">
        <v>40953</v>
      </c>
      <c r="B7">
        <v>4</v>
      </c>
    </row>
    <row r="8" spans="1:2" x14ac:dyDescent="0.25">
      <c r="A8" s="7">
        <v>40955</v>
      </c>
      <c r="B8">
        <v>2</v>
      </c>
    </row>
    <row r="9" spans="1:2" x14ac:dyDescent="0.25">
      <c r="A9" s="7">
        <v>40956</v>
      </c>
      <c r="B9">
        <v>2</v>
      </c>
    </row>
    <row r="10" spans="1:2" x14ac:dyDescent="0.25">
      <c r="A10" s="7">
        <v>40957</v>
      </c>
      <c r="B10">
        <v>4</v>
      </c>
    </row>
    <row r="11" spans="1:2" x14ac:dyDescent="0.25">
      <c r="A11" s="7">
        <v>40959</v>
      </c>
      <c r="B11">
        <v>3</v>
      </c>
    </row>
    <row r="12" spans="1:2" x14ac:dyDescent="0.25">
      <c r="A12" s="7">
        <v>40961</v>
      </c>
      <c r="B12">
        <v>0</v>
      </c>
    </row>
    <row r="13" spans="1:2" x14ac:dyDescent="0.25">
      <c r="A13" s="7">
        <v>40963</v>
      </c>
      <c r="B13">
        <v>2</v>
      </c>
    </row>
    <row r="14" spans="1:2" x14ac:dyDescent="0.25">
      <c r="A14" s="7">
        <v>40966</v>
      </c>
      <c r="B14">
        <v>3</v>
      </c>
    </row>
    <row r="15" spans="1:2" x14ac:dyDescent="0.25">
      <c r="A15" s="7">
        <v>40968</v>
      </c>
      <c r="B15">
        <v>2</v>
      </c>
    </row>
    <row r="16" spans="1:2" x14ac:dyDescent="0.25">
      <c r="A16" s="7">
        <v>40969</v>
      </c>
      <c r="B16">
        <v>0</v>
      </c>
    </row>
    <row r="17" spans="1:10" x14ac:dyDescent="0.25">
      <c r="A17" s="7">
        <v>40970</v>
      </c>
      <c r="B17">
        <v>0</v>
      </c>
    </row>
    <row r="20" spans="1:10" x14ac:dyDescent="0.25">
      <c r="B20" s="4" t="s">
        <v>11</v>
      </c>
    </row>
    <row r="21" spans="1:10" x14ac:dyDescent="0.25">
      <c r="B21" t="s">
        <v>12</v>
      </c>
      <c r="C21">
        <f>MAX(B3:B17)</f>
        <v>4</v>
      </c>
      <c r="F21" t="s">
        <v>4</v>
      </c>
      <c r="G21">
        <f>AVERAGE(B3:B17)</f>
        <v>1.9333333333333333</v>
      </c>
      <c r="I21" t="s">
        <v>42</v>
      </c>
      <c r="J21">
        <f>_xlfn.STDEV.P(B3:B17)</f>
        <v>1.2892719737209144</v>
      </c>
    </row>
    <row r="22" spans="1:10" x14ac:dyDescent="0.25">
      <c r="B22" t="s">
        <v>13</v>
      </c>
      <c r="C22">
        <f>QUARTILE(B3:B17,3)</f>
        <v>3</v>
      </c>
      <c r="F22" t="s">
        <v>5</v>
      </c>
      <c r="G22">
        <f>MEDIAN(B3:B17)</f>
        <v>2</v>
      </c>
      <c r="I22" t="s">
        <v>19</v>
      </c>
      <c r="J22">
        <f>_xlfn.VAR.P(B3:B17)</f>
        <v>1.6622222222222223</v>
      </c>
    </row>
    <row r="23" spans="1:10" x14ac:dyDescent="0.25">
      <c r="B23" t="s">
        <v>14</v>
      </c>
      <c r="C23">
        <f>QUARTILE(B3:B17,2)</f>
        <v>2</v>
      </c>
      <c r="F23" t="s">
        <v>6</v>
      </c>
      <c r="G23">
        <f>_xlfn.MODE.SNGL(B3:B17)</f>
        <v>2</v>
      </c>
      <c r="I23" t="s">
        <v>39</v>
      </c>
      <c r="J23">
        <f>(C22-C24)</f>
        <v>2</v>
      </c>
    </row>
    <row r="24" spans="1:10" x14ac:dyDescent="0.25">
      <c r="B24" t="s">
        <v>15</v>
      </c>
      <c r="C24">
        <f>_xlfn.QUARTILE.EXC(B3:B17,1)</f>
        <v>1</v>
      </c>
      <c r="F24" t="s">
        <v>7</v>
      </c>
      <c r="G24">
        <f>(B3+B17)/2</f>
        <v>1</v>
      </c>
    </row>
    <row r="25" spans="1:10" x14ac:dyDescent="0.25">
      <c r="B25" t="s">
        <v>16</v>
      </c>
      <c r="C25">
        <f>MIN(C21:C24)</f>
        <v>1</v>
      </c>
      <c r="F25" t="s">
        <v>10</v>
      </c>
      <c r="G25">
        <f>(C21-C24)</f>
        <v>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Cooking</vt:lpstr>
      <vt:lpstr>Work</vt:lpstr>
      <vt:lpstr>Internet</vt:lpstr>
      <vt:lpstr>Watching TV</vt:lpstr>
      <vt:lpstr>Study</vt:lpstr>
    </vt:vector>
  </TitlesOfParts>
  <Company>CUNY - NYCCT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ITMS</dc:creator>
  <cp:lastModifiedBy>Collins10</cp:lastModifiedBy>
  <dcterms:created xsi:type="dcterms:W3CDTF">2012-03-09T00:13:25Z</dcterms:created>
  <dcterms:modified xsi:type="dcterms:W3CDTF">2012-03-10T18:32:23Z</dcterms:modified>
</cp:coreProperties>
</file>