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3800"/>
  </bookViews>
  <sheets>
    <sheet name="Source Data" sheetId="1" r:id="rId1"/>
    <sheet name="Assignments" sheetId="3" r:id="rId2"/>
    <sheet name="Coffee" sheetId="4" r:id="rId3"/>
    <sheet name="Computer" sheetId="5" r:id="rId4"/>
    <sheet name="Food" sheetId="6" r:id="rId5"/>
    <sheet name="Sleep" sheetId="7" r:id="rId6"/>
  </sheets>
  <definedNames>
    <definedName name="_xlnm._FilterDatabase" localSheetId="0" hidden="1">'Source Data'!$A$1:$E$161</definedName>
    <definedName name="_xlnm.Criteria" localSheetId="0">'Source Data'!$A$5</definedName>
    <definedName name="_xlnm.Extract" localSheetId="0">'Source Data'!#REF!</definedName>
  </definedNames>
  <calcPr calcId="0"/>
</workbook>
</file>

<file path=xl/calcChain.xml><?xml version="1.0" encoding="utf-8"?>
<calcChain xmlns="http://schemas.openxmlformats.org/spreadsheetml/2006/main">
  <c r="G35" i="7" l="1"/>
  <c r="G34" i="7"/>
  <c r="G32" i="7"/>
  <c r="G31" i="7"/>
  <c r="G30" i="7"/>
  <c r="G29" i="7"/>
  <c r="G28" i="7"/>
  <c r="G26" i="7"/>
  <c r="G25" i="7"/>
  <c r="G24" i="7"/>
  <c r="G23" i="7"/>
  <c r="G22" i="7"/>
  <c r="G21" i="7"/>
  <c r="G34" i="6"/>
  <c r="G33" i="6"/>
  <c r="G31" i="6"/>
  <c r="G30" i="6"/>
  <c r="G29" i="6"/>
  <c r="G28" i="6"/>
  <c r="G27" i="6"/>
  <c r="G25" i="6"/>
  <c r="G24" i="6"/>
  <c r="G23" i="6"/>
  <c r="G22" i="6"/>
  <c r="G21" i="6"/>
  <c r="G20" i="6"/>
  <c r="G34" i="5"/>
  <c r="G33" i="5"/>
  <c r="G31" i="5"/>
  <c r="G30" i="5"/>
  <c r="G29" i="5"/>
  <c r="G28" i="5"/>
  <c r="G27" i="5"/>
  <c r="G25" i="5"/>
  <c r="G24" i="5"/>
  <c r="G23" i="5"/>
  <c r="G22" i="5"/>
  <c r="G21" i="5"/>
  <c r="G20" i="5"/>
  <c r="G34" i="4"/>
  <c r="G33" i="4"/>
  <c r="G31" i="4"/>
  <c r="G30" i="4"/>
  <c r="G29" i="4"/>
  <c r="G28" i="4"/>
  <c r="G27" i="4"/>
  <c r="G25" i="4"/>
  <c r="G24" i="4"/>
  <c r="G23" i="4"/>
  <c r="G22" i="4"/>
  <c r="G21" i="4"/>
  <c r="G20" i="4"/>
  <c r="G20" i="3"/>
  <c r="G25" i="3"/>
  <c r="G24" i="3" l="1"/>
  <c r="G34" i="3"/>
  <c r="G33" i="3"/>
  <c r="G31" i="3"/>
  <c r="G30" i="3"/>
  <c r="G29" i="3"/>
  <c r="G28" i="3"/>
  <c r="G27" i="3"/>
  <c r="G23" i="3"/>
  <c r="G22" i="3"/>
  <c r="G21" i="3"/>
  <c r="C2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5" i="1"/>
  <c r="C6" i="1"/>
  <c r="C7" i="1"/>
  <c r="C8" i="1"/>
  <c r="C9" i="1"/>
  <c r="C3" i="1"/>
  <c r="C4" i="1"/>
</calcChain>
</file>

<file path=xl/sharedStrings.xml><?xml version="1.0" encoding="utf-8"?>
<sst xmlns="http://schemas.openxmlformats.org/spreadsheetml/2006/main" count="755" uniqueCount="69">
  <si>
    <t>date</t>
  </si>
  <si>
    <t>Food</t>
  </si>
  <si>
    <t>Sun Mar 04 21:00:00 UTC 2012</t>
  </si>
  <si>
    <t>MAT-1372</t>
  </si>
  <si>
    <t>Coffee</t>
  </si>
  <si>
    <t>Computer</t>
  </si>
  <si>
    <t>Assignments</t>
  </si>
  <si>
    <t>Sleep</t>
  </si>
  <si>
    <t>Sat Mar 03 21:00:00 UTC 2012</t>
  </si>
  <si>
    <t>Fri Mar 02 21:00:00 UTC 2012</t>
  </si>
  <si>
    <t>Thu Mar 01 21:00:00 UTC 2012</t>
  </si>
  <si>
    <t>Wed Feb 29 21:00:00 UTC 2012</t>
  </si>
  <si>
    <t>Tue Feb 28 21:00:00 UTC 2012</t>
  </si>
  <si>
    <t>Mon Feb 27 21:00:00 UTC 2012</t>
  </si>
  <si>
    <t>Sun Feb 26 21:00:00 UTC 2012</t>
  </si>
  <si>
    <t>Sat Feb 25 21:00:00 UTC 2012</t>
  </si>
  <si>
    <t>Fri Feb 24 21:00:00 UTC 2012</t>
  </si>
  <si>
    <t>Thu Feb 23 21:00:00 UTC 2012</t>
  </si>
  <si>
    <t>Wed Feb 22 21:00:00 UTC 2012</t>
  </si>
  <si>
    <t>Tue Feb 21 21:00:00 UTC 2012</t>
  </si>
  <si>
    <t>Mon Feb 20 21:00:00 UTC 2012</t>
  </si>
  <si>
    <t>Sun Feb 19 21:00:00 UTC 2012</t>
  </si>
  <si>
    <t>Sat Feb 18 21:00:00 UTC 2012</t>
  </si>
  <si>
    <t>Fri Feb 17 21:00:00 UTC 2012</t>
  </si>
  <si>
    <t>Thu Feb 16 21:00:00 UTC 2012</t>
  </si>
  <si>
    <t>Wed Feb 15 21:00:00 UTC 2012</t>
  </si>
  <si>
    <t>Tue Feb 14 21:00:00 UTC 2012</t>
  </si>
  <si>
    <t>Mon Feb 13 21:00:00 UTC 2012</t>
  </si>
  <si>
    <t>Sun Feb 12 21:00:00 UTC 2012</t>
  </si>
  <si>
    <t>Sat Feb 11 21:00:00 UTC 2012</t>
  </si>
  <si>
    <t>Fri Feb 10 21:00:00 UTC 2012</t>
  </si>
  <si>
    <t>Thu Feb 09 21:00:00 UTC 2012</t>
  </si>
  <si>
    <t>Wed Feb 08 21:00:00 UTC 2012</t>
  </si>
  <si>
    <t>Tue Feb 07 21:00:00 UTC 2012</t>
  </si>
  <si>
    <t>Mon Feb 06 21:06:00 UTC 2012</t>
  </si>
  <si>
    <t>Sun Feb 05 21:06:00 UTC 2012</t>
  </si>
  <si>
    <t>Sat Feb 04 21:06:00 UTC 2012</t>
  </si>
  <si>
    <t>Fri Feb 03 21:06:00 UTC 2012</t>
  </si>
  <si>
    <t>Thu Feb 02 21:47:43 UTC 2012</t>
  </si>
  <si>
    <t>Thu Feb 02 21:47:13 UTC 2012</t>
  </si>
  <si>
    <t>Thu Feb 02 21:46:49 UTC 2012</t>
  </si>
  <si>
    <t>Thu Feb 02 21:46:18 UTC 2012</t>
  </si>
  <si>
    <t>Thu Feb 02 21:45:21 UTC 2012</t>
  </si>
  <si>
    <t>More</t>
  </si>
  <si>
    <t>Frequency</t>
  </si>
  <si>
    <t>Amount (Hours per Day)</t>
  </si>
  <si>
    <t>Name</t>
  </si>
  <si>
    <t>Date</t>
  </si>
  <si>
    <t>Amount</t>
  </si>
  <si>
    <t>Categories</t>
  </si>
  <si>
    <t>Amount (Ounces)</t>
  </si>
  <si>
    <t>Value(s)</t>
  </si>
  <si>
    <t xml:space="preserve">      Mean:</t>
  </si>
  <si>
    <t xml:space="preserve">      Median:</t>
  </si>
  <si>
    <t xml:space="preserve">      Mode:</t>
  </si>
  <si>
    <t xml:space="preserve">      Quartiles</t>
  </si>
  <si>
    <t xml:space="preserve">            Q0:</t>
  </si>
  <si>
    <t xml:space="preserve">            Q1:</t>
  </si>
  <si>
    <t xml:space="preserve">            Q2:</t>
  </si>
  <si>
    <t xml:space="preserve">            Q3:</t>
  </si>
  <si>
    <t xml:space="preserve">            Q4:</t>
  </si>
  <si>
    <t xml:space="preserve">      Deviation</t>
  </si>
  <si>
    <t xml:space="preserve">            S. Var:</t>
  </si>
  <si>
    <t xml:space="preserve">            Std. Dev:</t>
  </si>
  <si>
    <t xml:space="preserve">      Midrange:</t>
  </si>
  <si>
    <t xml:space="preserve">      Data range:</t>
  </si>
  <si>
    <t xml:space="preserve">      Cases:</t>
  </si>
  <si>
    <t>Values</t>
  </si>
  <si>
    <t>Amount (Times per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</si>
</sst>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0.000"/>
    <numFmt numFmtId="175" formatCode="mm/d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14" fontId="0" fillId="0" borderId="0" xfId="0" applyNumberFormat="1"/>
    <xf numFmtId="0" fontId="16" fillId="0" borderId="0" xfId="0" applyFont="1"/>
    <xf numFmtId="0" fontId="0" fillId="0" borderId="0" xfId="0" applyAlignment="1">
      <alignment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0" xfId="0" applyFill="1" applyBorder="1" applyAlignment="1"/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174" fontId="0" fillId="0" borderId="0" xfId="0" applyNumberFormat="1" applyAlignment="1">
      <alignment wrapText="1"/>
    </xf>
    <xf numFmtId="175" fontId="0" fillId="0" borderId="0" xfId="0" applyNumberFormat="1" applyAlignment="1">
      <alignment wrapText="1"/>
    </xf>
    <xf numFmtId="0" fontId="18" fillId="0" borderId="11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ln>
              <a:solidFill>
                <a:schemeClr val="tx2"/>
              </a:solidFill>
            </a:ln>
          </c:spPr>
          <c:invertIfNegative val="0"/>
          <c:cat>
            <c:strRef>
              <c:f>Assignments!$F$2:$F$7</c:f>
              <c:strCach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More</c:v>
                </c:pt>
              </c:strCache>
            </c:strRef>
          </c:cat>
          <c:val>
            <c:numRef>
              <c:f>Assignments!$G$2:$G$7</c:f>
              <c:numCache>
                <c:formatCode>General</c:formatCode>
                <c:ptCount val="6"/>
                <c:pt idx="0">
                  <c:v>14</c:v>
                </c:pt>
                <c:pt idx="1">
                  <c:v>5</c:v>
                </c:pt>
                <c:pt idx="2">
                  <c:v>8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4930432"/>
        <c:axId val="134964736"/>
      </c:barChart>
      <c:catAx>
        <c:axId val="13493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Amount (Hours per Day)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34964736"/>
        <c:crosses val="autoZero"/>
        <c:auto val="1"/>
        <c:lblAlgn val="ctr"/>
        <c:lblOffset val="100"/>
        <c:noMultiLvlLbl val="0"/>
      </c:catAx>
      <c:valAx>
        <c:axId val="1349647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4930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ln>
              <a:solidFill>
                <a:schemeClr val="tx2"/>
              </a:solidFill>
            </a:ln>
          </c:spPr>
          <c:invertIfNegative val="0"/>
          <c:cat>
            <c:strRef>
              <c:f>Coffee!$F$2:$F$7</c:f>
              <c:strCache>
                <c:ptCount val="6"/>
                <c:pt idx="0">
                  <c:v>0</c:v>
                </c:pt>
                <c:pt idx="1">
                  <c:v>16</c:v>
                </c:pt>
                <c:pt idx="2">
                  <c:v>32</c:v>
                </c:pt>
                <c:pt idx="3">
                  <c:v>48</c:v>
                </c:pt>
                <c:pt idx="4">
                  <c:v>64</c:v>
                </c:pt>
                <c:pt idx="5">
                  <c:v>More</c:v>
                </c:pt>
              </c:strCache>
            </c:strRef>
          </c:cat>
          <c:val>
            <c:numRef>
              <c:f>Coffee!$G$2:$G$7</c:f>
              <c:numCache>
                <c:formatCode>General</c:formatCode>
                <c:ptCount val="6"/>
                <c:pt idx="0">
                  <c:v>12</c:v>
                </c:pt>
                <c:pt idx="1">
                  <c:v>7</c:v>
                </c:pt>
                <c:pt idx="2">
                  <c:v>9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6879744"/>
        <c:axId val="56881536"/>
      </c:barChart>
      <c:catAx>
        <c:axId val="56879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Amount (Ounces)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56881536"/>
        <c:crosses val="autoZero"/>
        <c:auto val="1"/>
        <c:lblAlgn val="ctr"/>
        <c:lblOffset val="100"/>
        <c:noMultiLvlLbl val="0"/>
      </c:catAx>
      <c:valAx>
        <c:axId val="568815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6879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ln>
              <a:solidFill>
                <a:schemeClr val="tx2"/>
              </a:solidFill>
            </a:ln>
          </c:spPr>
          <c:invertIfNegative val="0"/>
          <c:cat>
            <c:strRef>
              <c:f>Computer!$F$2:$F$7</c:f>
              <c:strCach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More</c:v>
                </c:pt>
              </c:strCache>
            </c:strRef>
          </c:cat>
          <c:val>
            <c:numRef>
              <c:f>Computer!$G$2:$G$7</c:f>
              <c:numCache>
                <c:formatCode>General</c:formatCode>
                <c:ptCount val="6"/>
                <c:pt idx="0">
                  <c:v>3</c:v>
                </c:pt>
                <c:pt idx="1">
                  <c:v>8</c:v>
                </c:pt>
                <c:pt idx="2">
                  <c:v>10</c:v>
                </c:pt>
                <c:pt idx="3">
                  <c:v>9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3473024"/>
        <c:axId val="113474560"/>
      </c:barChart>
      <c:catAx>
        <c:axId val="113473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Amount (Hours per Day)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13474560"/>
        <c:crosses val="autoZero"/>
        <c:auto val="1"/>
        <c:lblAlgn val="ctr"/>
        <c:lblOffset val="100"/>
        <c:noMultiLvlLbl val="0"/>
      </c:catAx>
      <c:valAx>
        <c:axId val="113474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3473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ln>
              <a:solidFill>
                <a:schemeClr val="tx2"/>
              </a:solidFill>
            </a:ln>
          </c:spPr>
          <c:invertIfNegative val="0"/>
          <c:cat>
            <c:strRef>
              <c:f>Food!$F$2:$F$7</c:f>
              <c:strCach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More</c:v>
                </c:pt>
              </c:strCache>
            </c:strRef>
          </c:cat>
          <c:val>
            <c:numRef>
              <c:f>Food!$G$2:$G$7</c:f>
              <c:numCache>
                <c:formatCode>General</c:formatCode>
                <c:ptCount val="6"/>
                <c:pt idx="0">
                  <c:v>2</c:v>
                </c:pt>
                <c:pt idx="1">
                  <c:v>20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40614656"/>
        <c:axId val="138314496"/>
      </c:barChart>
      <c:catAx>
        <c:axId val="140614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Amount (Times per Day)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38314496"/>
        <c:crosses val="autoZero"/>
        <c:auto val="1"/>
        <c:lblAlgn val="ctr"/>
        <c:lblOffset val="100"/>
        <c:noMultiLvlLbl val="0"/>
      </c:catAx>
      <c:valAx>
        <c:axId val="1383144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0614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ln>
              <a:solidFill>
                <a:schemeClr val="tx2"/>
              </a:solidFill>
            </a:ln>
          </c:spPr>
          <c:invertIfNegative val="0"/>
          <c:cat>
            <c:strRef>
              <c:f>Sleep!$F$2:$F$8</c:f>
              <c:strCache>
                <c:ptCount val="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More</c:v>
                </c:pt>
              </c:strCache>
            </c:strRef>
          </c:cat>
          <c:val>
            <c:numRef>
              <c:f>Sleep!$G$2:$G$8</c:f>
              <c:numCache>
                <c:formatCode>General</c:formatCode>
                <c:ptCount val="7"/>
                <c:pt idx="0">
                  <c:v>2</c:v>
                </c:pt>
                <c:pt idx="1">
                  <c:v>13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59989760"/>
        <c:axId val="159991296"/>
      </c:barChart>
      <c:catAx>
        <c:axId val="15998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Amount (Hours per Day)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59991296"/>
        <c:crosses val="autoZero"/>
        <c:auto val="1"/>
        <c:lblAlgn val="ctr"/>
        <c:lblOffset val="100"/>
        <c:noMultiLvlLbl val="0"/>
      </c:catAx>
      <c:valAx>
        <c:axId val="15999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9989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1</xdr:rowOff>
    </xdr:from>
    <xdr:to>
      <xdr:col>7</xdr:col>
      <xdr:colOff>1091946</xdr:colOff>
      <xdr:row>18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9525</xdr:colOff>
      <xdr:row>0</xdr:row>
      <xdr:rowOff>0</xdr:rowOff>
    </xdr:from>
    <xdr:ext cx="3286125" cy="6667500"/>
    <xdr:sp macro="" textlink="">
      <xdr:nvSpPr>
        <xdr:cNvPr id="3" name="TextBox 2"/>
        <xdr:cNvSpPr txBox="1"/>
      </xdr:nvSpPr>
      <xdr:spPr>
        <a:xfrm>
          <a:off x="8772525" y="0"/>
          <a:ext cx="3286125" cy="6667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Through 02/02/12 and 03/04/12, the number of hours spent on assigmnets everyday was recorded.</a:t>
          </a:r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r>
            <a:rPr lang="en-US" sz="1100"/>
            <a:t>The</a:t>
          </a:r>
          <a:r>
            <a:rPr lang="en-US" sz="1100" baseline="0"/>
            <a:t> data is positively skewed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data is unimodal</a:t>
          </a:r>
          <a:endParaRPr lang="en-US"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0</xdr:rowOff>
    </xdr:from>
    <xdr:to>
      <xdr:col>7</xdr:col>
      <xdr:colOff>1091946</xdr:colOff>
      <xdr:row>17</xdr:row>
      <xdr:rowOff>187452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0</xdr:colOff>
      <xdr:row>0</xdr:row>
      <xdr:rowOff>0</xdr:rowOff>
    </xdr:from>
    <xdr:ext cx="3286125" cy="6667500"/>
    <xdr:sp macro="" textlink="">
      <xdr:nvSpPr>
        <xdr:cNvPr id="4" name="TextBox 3"/>
        <xdr:cNvSpPr txBox="1"/>
      </xdr:nvSpPr>
      <xdr:spPr>
        <a:xfrm>
          <a:off x="4381500" y="0"/>
          <a:ext cx="3286125" cy="6667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Through 02/02/12 and 03/04/12, the number of ounces of coffee consumed everyday was recorded.</a:t>
          </a:r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r>
            <a:rPr lang="en-US" sz="1100"/>
            <a:t>The</a:t>
          </a:r>
          <a:r>
            <a:rPr lang="en-US" sz="1100" baseline="0"/>
            <a:t> data is positively skewed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data is unimodal</a:t>
          </a:r>
          <a:endParaRPr lang="en-US"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0</xdr:rowOff>
    </xdr:from>
    <xdr:to>
      <xdr:col>7</xdr:col>
      <xdr:colOff>1091946</xdr:colOff>
      <xdr:row>17</xdr:row>
      <xdr:rowOff>187452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0</xdr:colOff>
      <xdr:row>0</xdr:row>
      <xdr:rowOff>0</xdr:rowOff>
    </xdr:from>
    <xdr:ext cx="3286125" cy="6667500"/>
    <xdr:sp macro="" textlink="">
      <xdr:nvSpPr>
        <xdr:cNvPr id="3" name="TextBox 2"/>
        <xdr:cNvSpPr txBox="1"/>
      </xdr:nvSpPr>
      <xdr:spPr>
        <a:xfrm>
          <a:off x="9858375" y="0"/>
          <a:ext cx="3286125" cy="6667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Through 02/02/12 and 03/04/12, the number of hours spent on the computer everyday</a:t>
          </a:r>
          <a:r>
            <a:rPr lang="en-US" sz="1100" baseline="0"/>
            <a:t>  was recorded</a:t>
          </a:r>
          <a:r>
            <a:rPr lang="en-US" sz="1100"/>
            <a:t>.</a:t>
          </a:r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r>
            <a:rPr lang="en-US" sz="1100"/>
            <a:t>The data is almost symmetrical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data is unimodal</a:t>
          </a:r>
          <a:endParaRPr lang="en-US">
            <a:effectLst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0</xdr:rowOff>
    </xdr:from>
    <xdr:to>
      <xdr:col>7</xdr:col>
      <xdr:colOff>1091946</xdr:colOff>
      <xdr:row>17</xdr:row>
      <xdr:rowOff>187452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0</xdr:colOff>
      <xdr:row>0</xdr:row>
      <xdr:rowOff>0</xdr:rowOff>
    </xdr:from>
    <xdr:ext cx="3286125" cy="6667500"/>
    <xdr:sp macro="" textlink="">
      <xdr:nvSpPr>
        <xdr:cNvPr id="3" name="TextBox 2"/>
        <xdr:cNvSpPr txBox="1"/>
      </xdr:nvSpPr>
      <xdr:spPr>
        <a:xfrm>
          <a:off x="9858375" y="0"/>
          <a:ext cx="3286125" cy="6667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Through 02/02/12 and 03/04/12, the number of times a meal was eaten everyday</a:t>
          </a:r>
          <a:r>
            <a:rPr lang="en-US" sz="1100" baseline="0"/>
            <a:t>  was recorded</a:t>
          </a:r>
          <a:r>
            <a:rPr lang="en-US" sz="1100"/>
            <a:t>.</a:t>
          </a:r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r>
            <a:rPr lang="en-US" sz="1100"/>
            <a:t>The data is negatively skewed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data is unimodal</a:t>
          </a:r>
          <a:endParaRPr lang="en-US">
            <a:effectLst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0</xdr:rowOff>
    </xdr:from>
    <xdr:to>
      <xdr:col>7</xdr:col>
      <xdr:colOff>1091946</xdr:colOff>
      <xdr:row>18</xdr:row>
      <xdr:rowOff>187452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0</xdr:colOff>
      <xdr:row>0</xdr:row>
      <xdr:rowOff>0</xdr:rowOff>
    </xdr:from>
    <xdr:ext cx="3286125" cy="6667500"/>
    <xdr:sp macro="" textlink="">
      <xdr:nvSpPr>
        <xdr:cNvPr id="4" name="TextBox 3"/>
        <xdr:cNvSpPr txBox="1"/>
      </xdr:nvSpPr>
      <xdr:spPr>
        <a:xfrm>
          <a:off x="9858375" y="0"/>
          <a:ext cx="3286125" cy="6667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Through 02/02/12 and 03/04/12, the number of hours spent on sleep everyday</a:t>
          </a:r>
          <a:r>
            <a:rPr lang="en-US" sz="1100" baseline="0"/>
            <a:t>  was recorded</a:t>
          </a:r>
          <a:r>
            <a:rPr lang="en-US" sz="1100"/>
            <a:t>.</a:t>
          </a:r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r>
            <a:rPr lang="en-US" sz="1100"/>
            <a:t>The data is positively skewed</a:t>
          </a:r>
        </a:p>
        <a:p>
          <a:r>
            <a:rPr lang="en-US" sz="1100"/>
            <a:t>The data is unimodal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1"/>
  <sheetViews>
    <sheetView tabSelected="1" workbookViewId="0"/>
  </sheetViews>
  <sheetFormatPr defaultColWidth="16.42578125" defaultRowHeight="15" x14ac:dyDescent="0.25"/>
  <cols>
    <col min="2" max="2" width="0" hidden="1" customWidth="1"/>
  </cols>
  <sheetData>
    <row r="1" spans="1:5" x14ac:dyDescent="0.25">
      <c r="A1" s="2" t="s">
        <v>46</v>
      </c>
      <c r="B1" s="2" t="s">
        <v>0</v>
      </c>
      <c r="C1" s="2" t="s">
        <v>47</v>
      </c>
      <c r="D1" s="2" t="s">
        <v>48</v>
      </c>
      <c r="E1" s="2" t="s">
        <v>49</v>
      </c>
    </row>
    <row r="2" spans="1:5" x14ac:dyDescent="0.25">
      <c r="A2" t="s">
        <v>1</v>
      </c>
      <c r="B2" t="s">
        <v>2</v>
      </c>
      <c r="C2" s="1">
        <f>DATE(RIGHT(B2,4),IF(MID(B2,5,3)="Jan",1,IF(MID(B2,5,3)="Feb",2,IF(MID(B2,5,3)="Mar",3,IF(MID(B2,5,3)="Apr",4,IF(MID(B2,5,3)="May",5,IF(MID(B2,5,3)="Jun",6,IF(MID(B2,5,3)="Jul",7,IF(MID(B2,5,3)="Aug",8,IF(MID(B2,5,3)="Sep",9,IF(MID(B2,5,3)="Oct",10,IF(MID(B2,5,3)="Nov",11,IF(MID(B2,5,3)="Dec",12,"")))))))))))),MID(B2,9,2))</f>
        <v>40972</v>
      </c>
      <c r="D2">
        <v>1</v>
      </c>
      <c r="E2" t="s">
        <v>3</v>
      </c>
    </row>
    <row r="3" spans="1:5" x14ac:dyDescent="0.25">
      <c r="A3" t="s">
        <v>4</v>
      </c>
      <c r="B3" t="s">
        <v>2</v>
      </c>
      <c r="C3" s="1">
        <f t="shared" ref="C3:C66" si="0">DATE(RIGHT(B3,4),IF(MID(B3,5,3)="Jan",1,IF(MID(B3,5,3)="Feb",2,IF(MID(B3,5,3)="Mar",3,IF(MID(B3,5,3)="Apr",4,IF(MID(B3,5,3)="May",5,IF(MID(B3,5,3)="Jun",6,IF(MID(B3,5,3)="Jul",7,IF(MID(B3,5,3)="Aug",8,IF(MID(B3,5,3)="Sep",9,IF(MID(B3,5,3)="Oct",10,IF(MID(B3,5,3)="Nov",11,IF(MID(B3,5,3)="Dec",12,"")))))))))))),MID(B3,9,2))</f>
        <v>40972</v>
      </c>
      <c r="D3">
        <v>0</v>
      </c>
      <c r="E3" t="s">
        <v>3</v>
      </c>
    </row>
    <row r="4" spans="1:5" x14ac:dyDescent="0.25">
      <c r="A4" t="s">
        <v>5</v>
      </c>
      <c r="B4" t="s">
        <v>2</v>
      </c>
      <c r="C4" s="1">
        <f t="shared" si="0"/>
        <v>40972</v>
      </c>
      <c r="D4">
        <v>3</v>
      </c>
      <c r="E4" t="s">
        <v>3</v>
      </c>
    </row>
    <row r="5" spans="1:5" x14ac:dyDescent="0.25">
      <c r="A5" t="s">
        <v>6</v>
      </c>
      <c r="B5" t="s">
        <v>2</v>
      </c>
      <c r="C5" s="1">
        <f t="shared" si="0"/>
        <v>40972</v>
      </c>
      <c r="D5">
        <v>3</v>
      </c>
      <c r="E5" t="s">
        <v>3</v>
      </c>
    </row>
    <row r="6" spans="1:5" x14ac:dyDescent="0.25">
      <c r="A6" t="s">
        <v>7</v>
      </c>
      <c r="B6" t="s">
        <v>2</v>
      </c>
      <c r="C6" s="1">
        <f t="shared" si="0"/>
        <v>40972</v>
      </c>
      <c r="D6">
        <v>6</v>
      </c>
      <c r="E6" t="s">
        <v>3</v>
      </c>
    </row>
    <row r="7" spans="1:5" x14ac:dyDescent="0.25">
      <c r="A7" t="s">
        <v>4</v>
      </c>
      <c r="B7" t="s">
        <v>8</v>
      </c>
      <c r="C7" s="1">
        <f t="shared" si="0"/>
        <v>40971</v>
      </c>
      <c r="D7">
        <v>0</v>
      </c>
      <c r="E7" t="s">
        <v>3</v>
      </c>
    </row>
    <row r="8" spans="1:5" x14ac:dyDescent="0.25">
      <c r="A8" t="s">
        <v>6</v>
      </c>
      <c r="B8" t="s">
        <v>8</v>
      </c>
      <c r="C8" s="1">
        <f t="shared" si="0"/>
        <v>40971</v>
      </c>
      <c r="D8">
        <v>3</v>
      </c>
      <c r="E8" t="s">
        <v>3</v>
      </c>
    </row>
    <row r="9" spans="1:5" x14ac:dyDescent="0.25">
      <c r="A9" t="s">
        <v>5</v>
      </c>
      <c r="B9" t="s">
        <v>8</v>
      </c>
      <c r="C9" s="1">
        <f t="shared" si="0"/>
        <v>40971</v>
      </c>
      <c r="D9">
        <v>1</v>
      </c>
      <c r="E9" t="s">
        <v>3</v>
      </c>
    </row>
    <row r="10" spans="1:5" x14ac:dyDescent="0.25">
      <c r="A10" t="s">
        <v>1</v>
      </c>
      <c r="B10" t="s">
        <v>8</v>
      </c>
      <c r="C10" s="1">
        <f t="shared" si="0"/>
        <v>40971</v>
      </c>
      <c r="D10">
        <v>2</v>
      </c>
      <c r="E10" t="s">
        <v>3</v>
      </c>
    </row>
    <row r="11" spans="1:5" x14ac:dyDescent="0.25">
      <c r="A11" t="s">
        <v>7</v>
      </c>
      <c r="B11" t="s">
        <v>8</v>
      </c>
      <c r="C11" s="1">
        <f t="shared" si="0"/>
        <v>40971</v>
      </c>
      <c r="D11">
        <v>6</v>
      </c>
      <c r="E11" t="s">
        <v>3</v>
      </c>
    </row>
    <row r="12" spans="1:5" x14ac:dyDescent="0.25">
      <c r="A12" t="s">
        <v>6</v>
      </c>
      <c r="B12" t="s">
        <v>9</v>
      </c>
      <c r="C12" s="1">
        <f t="shared" si="0"/>
        <v>40970</v>
      </c>
      <c r="D12">
        <v>2</v>
      </c>
      <c r="E12" t="s">
        <v>3</v>
      </c>
    </row>
    <row r="13" spans="1:5" x14ac:dyDescent="0.25">
      <c r="A13" t="s">
        <v>4</v>
      </c>
      <c r="B13" t="s">
        <v>9</v>
      </c>
      <c r="C13" s="1">
        <f t="shared" si="0"/>
        <v>40970</v>
      </c>
      <c r="D13">
        <v>16</v>
      </c>
      <c r="E13" t="s">
        <v>3</v>
      </c>
    </row>
    <row r="14" spans="1:5" x14ac:dyDescent="0.25">
      <c r="A14" t="s">
        <v>5</v>
      </c>
      <c r="B14" t="s">
        <v>9</v>
      </c>
      <c r="C14" s="1">
        <f t="shared" si="0"/>
        <v>40970</v>
      </c>
      <c r="D14">
        <v>2</v>
      </c>
      <c r="E14" t="s">
        <v>3</v>
      </c>
    </row>
    <row r="15" spans="1:5" x14ac:dyDescent="0.25">
      <c r="A15" t="s">
        <v>1</v>
      </c>
      <c r="B15" t="s">
        <v>9</v>
      </c>
      <c r="C15" s="1">
        <f t="shared" si="0"/>
        <v>40970</v>
      </c>
      <c r="D15">
        <v>2</v>
      </c>
      <c r="E15" t="s">
        <v>3</v>
      </c>
    </row>
    <row r="16" spans="1:5" x14ac:dyDescent="0.25">
      <c r="A16" t="s">
        <v>7</v>
      </c>
      <c r="B16" t="s">
        <v>9</v>
      </c>
      <c r="C16" s="1">
        <f t="shared" si="0"/>
        <v>40970</v>
      </c>
      <c r="D16">
        <v>6</v>
      </c>
      <c r="E16" t="s">
        <v>3</v>
      </c>
    </row>
    <row r="17" spans="1:5" x14ac:dyDescent="0.25">
      <c r="A17" t="s">
        <v>6</v>
      </c>
      <c r="B17" t="s">
        <v>10</v>
      </c>
      <c r="C17" s="1">
        <f t="shared" si="0"/>
        <v>40969</v>
      </c>
      <c r="D17">
        <v>0</v>
      </c>
      <c r="E17" t="s">
        <v>3</v>
      </c>
    </row>
    <row r="18" spans="1:5" x14ac:dyDescent="0.25">
      <c r="A18" t="s">
        <v>4</v>
      </c>
      <c r="B18" t="s">
        <v>10</v>
      </c>
      <c r="C18" s="1">
        <f t="shared" si="0"/>
        <v>40969</v>
      </c>
      <c r="D18">
        <v>16</v>
      </c>
      <c r="E18" t="s">
        <v>3</v>
      </c>
    </row>
    <row r="19" spans="1:5" x14ac:dyDescent="0.25">
      <c r="A19" t="s">
        <v>5</v>
      </c>
      <c r="B19" t="s">
        <v>10</v>
      </c>
      <c r="C19" s="1">
        <f t="shared" si="0"/>
        <v>40969</v>
      </c>
      <c r="D19">
        <v>2</v>
      </c>
      <c r="E19" t="s">
        <v>3</v>
      </c>
    </row>
    <row r="20" spans="1:5" x14ac:dyDescent="0.25">
      <c r="A20" t="s">
        <v>1</v>
      </c>
      <c r="B20" t="s">
        <v>10</v>
      </c>
      <c r="C20" s="1">
        <f t="shared" si="0"/>
        <v>40969</v>
      </c>
      <c r="D20">
        <v>1</v>
      </c>
      <c r="E20" t="s">
        <v>3</v>
      </c>
    </row>
    <row r="21" spans="1:5" x14ac:dyDescent="0.25">
      <c r="A21" t="s">
        <v>7</v>
      </c>
      <c r="B21" t="s">
        <v>10</v>
      </c>
      <c r="C21" s="1">
        <f t="shared" si="0"/>
        <v>40969</v>
      </c>
      <c r="D21">
        <v>4</v>
      </c>
      <c r="E21" t="s">
        <v>3</v>
      </c>
    </row>
    <row r="22" spans="1:5" x14ac:dyDescent="0.25">
      <c r="A22" t="s">
        <v>7</v>
      </c>
      <c r="B22" t="s">
        <v>11</v>
      </c>
      <c r="C22" s="1">
        <f t="shared" si="0"/>
        <v>40968</v>
      </c>
      <c r="D22">
        <v>3</v>
      </c>
      <c r="E22" t="s">
        <v>3</v>
      </c>
    </row>
    <row r="23" spans="1:5" x14ac:dyDescent="0.25">
      <c r="A23" t="s">
        <v>1</v>
      </c>
      <c r="B23" t="s">
        <v>11</v>
      </c>
      <c r="C23" s="1">
        <f t="shared" si="0"/>
        <v>40968</v>
      </c>
      <c r="D23">
        <v>1</v>
      </c>
      <c r="E23" t="s">
        <v>3</v>
      </c>
    </row>
    <row r="24" spans="1:5" x14ac:dyDescent="0.25">
      <c r="A24" t="s">
        <v>5</v>
      </c>
      <c r="B24" t="s">
        <v>11</v>
      </c>
      <c r="C24" s="1">
        <f t="shared" si="0"/>
        <v>40968</v>
      </c>
      <c r="D24">
        <v>1</v>
      </c>
      <c r="E24" t="s">
        <v>3</v>
      </c>
    </row>
    <row r="25" spans="1:5" x14ac:dyDescent="0.25">
      <c r="A25" t="s">
        <v>4</v>
      </c>
      <c r="B25" t="s">
        <v>11</v>
      </c>
      <c r="C25" s="1">
        <f t="shared" si="0"/>
        <v>40968</v>
      </c>
      <c r="D25">
        <v>32</v>
      </c>
      <c r="E25" t="s">
        <v>3</v>
      </c>
    </row>
    <row r="26" spans="1:5" x14ac:dyDescent="0.25">
      <c r="A26" t="s">
        <v>6</v>
      </c>
      <c r="B26" t="s">
        <v>11</v>
      </c>
      <c r="C26" s="1">
        <f t="shared" si="0"/>
        <v>40968</v>
      </c>
      <c r="D26">
        <v>1</v>
      </c>
      <c r="E26" t="s">
        <v>3</v>
      </c>
    </row>
    <row r="27" spans="1:5" x14ac:dyDescent="0.25">
      <c r="A27" t="s">
        <v>6</v>
      </c>
      <c r="B27" t="s">
        <v>12</v>
      </c>
      <c r="C27" s="1">
        <f t="shared" si="0"/>
        <v>40967</v>
      </c>
      <c r="D27">
        <v>0</v>
      </c>
      <c r="E27" t="s">
        <v>3</v>
      </c>
    </row>
    <row r="28" spans="1:5" x14ac:dyDescent="0.25">
      <c r="A28" t="s">
        <v>4</v>
      </c>
      <c r="B28" t="s">
        <v>12</v>
      </c>
      <c r="C28" s="1">
        <f t="shared" si="0"/>
        <v>40967</v>
      </c>
      <c r="D28">
        <v>16</v>
      </c>
      <c r="E28" t="s">
        <v>3</v>
      </c>
    </row>
    <row r="29" spans="1:5" x14ac:dyDescent="0.25">
      <c r="A29" t="s">
        <v>5</v>
      </c>
      <c r="B29" t="s">
        <v>12</v>
      </c>
      <c r="C29" s="1">
        <f t="shared" si="0"/>
        <v>40967</v>
      </c>
      <c r="D29">
        <v>1</v>
      </c>
      <c r="E29" t="s">
        <v>3</v>
      </c>
    </row>
    <row r="30" spans="1:5" x14ac:dyDescent="0.25">
      <c r="A30" t="s">
        <v>1</v>
      </c>
      <c r="B30" t="s">
        <v>12</v>
      </c>
      <c r="C30" s="1">
        <f t="shared" si="0"/>
        <v>40967</v>
      </c>
      <c r="D30">
        <v>1</v>
      </c>
      <c r="E30" t="s">
        <v>3</v>
      </c>
    </row>
    <row r="31" spans="1:5" x14ac:dyDescent="0.25">
      <c r="A31" t="s">
        <v>7</v>
      </c>
      <c r="B31" t="s">
        <v>12</v>
      </c>
      <c r="C31" s="1">
        <f t="shared" si="0"/>
        <v>40967</v>
      </c>
      <c r="D31">
        <v>3</v>
      </c>
      <c r="E31" t="s">
        <v>3</v>
      </c>
    </row>
    <row r="32" spans="1:5" x14ac:dyDescent="0.25">
      <c r="A32" t="s">
        <v>7</v>
      </c>
      <c r="B32" t="s">
        <v>13</v>
      </c>
      <c r="C32" s="1">
        <f t="shared" si="0"/>
        <v>40966</v>
      </c>
      <c r="D32">
        <v>3</v>
      </c>
      <c r="E32" t="s">
        <v>3</v>
      </c>
    </row>
    <row r="33" spans="1:5" x14ac:dyDescent="0.25">
      <c r="A33" t="s">
        <v>6</v>
      </c>
      <c r="B33" t="s">
        <v>13</v>
      </c>
      <c r="C33" s="1">
        <f t="shared" si="0"/>
        <v>40966</v>
      </c>
      <c r="D33">
        <v>0</v>
      </c>
      <c r="E33" t="s">
        <v>3</v>
      </c>
    </row>
    <row r="34" spans="1:5" x14ac:dyDescent="0.25">
      <c r="A34" t="s">
        <v>4</v>
      </c>
      <c r="B34" t="s">
        <v>13</v>
      </c>
      <c r="C34" s="1">
        <f t="shared" si="0"/>
        <v>40966</v>
      </c>
      <c r="D34">
        <v>48</v>
      </c>
      <c r="E34" t="s">
        <v>3</v>
      </c>
    </row>
    <row r="35" spans="1:5" x14ac:dyDescent="0.25">
      <c r="A35" t="s">
        <v>5</v>
      </c>
      <c r="B35" t="s">
        <v>13</v>
      </c>
      <c r="C35" s="1">
        <f t="shared" si="0"/>
        <v>40966</v>
      </c>
      <c r="D35">
        <v>0</v>
      </c>
      <c r="E35" t="s">
        <v>3</v>
      </c>
    </row>
    <row r="36" spans="1:5" x14ac:dyDescent="0.25">
      <c r="A36" t="s">
        <v>1</v>
      </c>
      <c r="B36" t="s">
        <v>13</v>
      </c>
      <c r="C36" s="1">
        <f t="shared" si="0"/>
        <v>40966</v>
      </c>
      <c r="D36">
        <v>1</v>
      </c>
      <c r="E36" t="s">
        <v>3</v>
      </c>
    </row>
    <row r="37" spans="1:5" x14ac:dyDescent="0.25">
      <c r="A37" t="s">
        <v>7</v>
      </c>
      <c r="B37" t="s">
        <v>14</v>
      </c>
      <c r="C37" s="1">
        <f t="shared" si="0"/>
        <v>40965</v>
      </c>
      <c r="D37">
        <v>4</v>
      </c>
      <c r="E37" t="s">
        <v>3</v>
      </c>
    </row>
    <row r="38" spans="1:5" x14ac:dyDescent="0.25">
      <c r="A38" t="s">
        <v>1</v>
      </c>
      <c r="B38" t="s">
        <v>14</v>
      </c>
      <c r="C38" s="1">
        <f t="shared" si="0"/>
        <v>40965</v>
      </c>
      <c r="D38">
        <v>1</v>
      </c>
      <c r="E38" t="s">
        <v>3</v>
      </c>
    </row>
    <row r="39" spans="1:5" x14ac:dyDescent="0.25">
      <c r="A39" t="s">
        <v>5</v>
      </c>
      <c r="B39" t="s">
        <v>14</v>
      </c>
      <c r="C39" s="1">
        <f t="shared" si="0"/>
        <v>40965</v>
      </c>
      <c r="D39">
        <v>0</v>
      </c>
      <c r="E39" t="s">
        <v>3</v>
      </c>
    </row>
    <row r="40" spans="1:5" x14ac:dyDescent="0.25">
      <c r="A40" t="s">
        <v>4</v>
      </c>
      <c r="B40" t="s">
        <v>14</v>
      </c>
      <c r="C40" s="1">
        <f t="shared" si="0"/>
        <v>40965</v>
      </c>
      <c r="D40">
        <v>0</v>
      </c>
      <c r="E40" t="s">
        <v>3</v>
      </c>
    </row>
    <row r="41" spans="1:5" x14ac:dyDescent="0.25">
      <c r="A41" t="s">
        <v>6</v>
      </c>
      <c r="B41" t="s">
        <v>14</v>
      </c>
      <c r="C41" s="1">
        <f t="shared" si="0"/>
        <v>40965</v>
      </c>
      <c r="D41">
        <v>1</v>
      </c>
      <c r="E41" t="s">
        <v>3</v>
      </c>
    </row>
    <row r="42" spans="1:5" x14ac:dyDescent="0.25">
      <c r="A42" t="s">
        <v>6</v>
      </c>
      <c r="B42" t="s">
        <v>15</v>
      </c>
      <c r="C42" s="1">
        <f t="shared" si="0"/>
        <v>40964</v>
      </c>
      <c r="D42">
        <v>3</v>
      </c>
      <c r="E42" t="s">
        <v>3</v>
      </c>
    </row>
    <row r="43" spans="1:5" x14ac:dyDescent="0.25">
      <c r="A43" t="s">
        <v>4</v>
      </c>
      <c r="B43" t="s">
        <v>15</v>
      </c>
      <c r="C43" s="1">
        <f t="shared" si="0"/>
        <v>40964</v>
      </c>
      <c r="D43">
        <v>16</v>
      </c>
      <c r="E43" t="s">
        <v>3</v>
      </c>
    </row>
    <row r="44" spans="1:5" x14ac:dyDescent="0.25">
      <c r="A44" t="s">
        <v>5</v>
      </c>
      <c r="B44" t="s">
        <v>15</v>
      </c>
      <c r="C44" s="1">
        <f t="shared" si="0"/>
        <v>40964</v>
      </c>
      <c r="D44">
        <v>2</v>
      </c>
      <c r="E44" t="s">
        <v>3</v>
      </c>
    </row>
    <row r="45" spans="1:5" x14ac:dyDescent="0.25">
      <c r="A45" t="s">
        <v>1</v>
      </c>
      <c r="B45" t="s">
        <v>15</v>
      </c>
      <c r="C45" s="1">
        <f t="shared" si="0"/>
        <v>40964</v>
      </c>
      <c r="D45">
        <v>2</v>
      </c>
      <c r="E45" t="s">
        <v>3</v>
      </c>
    </row>
    <row r="46" spans="1:5" x14ac:dyDescent="0.25">
      <c r="A46" t="s">
        <v>7</v>
      </c>
      <c r="B46" t="s">
        <v>15</v>
      </c>
      <c r="C46" s="1">
        <f t="shared" si="0"/>
        <v>40964</v>
      </c>
      <c r="D46">
        <v>6</v>
      </c>
      <c r="E46" t="s">
        <v>3</v>
      </c>
    </row>
    <row r="47" spans="1:5" x14ac:dyDescent="0.25">
      <c r="A47" t="s">
        <v>6</v>
      </c>
      <c r="B47" t="s">
        <v>16</v>
      </c>
      <c r="C47" s="1">
        <f t="shared" si="0"/>
        <v>40963</v>
      </c>
      <c r="D47">
        <v>2</v>
      </c>
      <c r="E47" t="s">
        <v>3</v>
      </c>
    </row>
    <row r="48" spans="1:5" x14ac:dyDescent="0.25">
      <c r="A48" t="s">
        <v>4</v>
      </c>
      <c r="B48" t="s">
        <v>16</v>
      </c>
      <c r="C48" s="1">
        <f t="shared" si="0"/>
        <v>40963</v>
      </c>
      <c r="D48">
        <v>0</v>
      </c>
      <c r="E48" t="s">
        <v>3</v>
      </c>
    </row>
    <row r="49" spans="1:5" x14ac:dyDescent="0.25">
      <c r="A49" t="s">
        <v>5</v>
      </c>
      <c r="B49" t="s">
        <v>16</v>
      </c>
      <c r="C49" s="1">
        <f t="shared" si="0"/>
        <v>40963</v>
      </c>
      <c r="D49">
        <v>3</v>
      </c>
      <c r="E49" t="s">
        <v>3</v>
      </c>
    </row>
    <row r="50" spans="1:5" x14ac:dyDescent="0.25">
      <c r="A50" t="s">
        <v>1</v>
      </c>
      <c r="B50" t="s">
        <v>16</v>
      </c>
      <c r="C50" s="1">
        <f t="shared" si="0"/>
        <v>40963</v>
      </c>
      <c r="D50">
        <v>1</v>
      </c>
      <c r="E50" t="s">
        <v>3</v>
      </c>
    </row>
    <row r="51" spans="1:5" x14ac:dyDescent="0.25">
      <c r="A51" t="s">
        <v>7</v>
      </c>
      <c r="B51" t="s">
        <v>16</v>
      </c>
      <c r="C51" s="1">
        <f t="shared" si="0"/>
        <v>40963</v>
      </c>
      <c r="D51">
        <v>5</v>
      </c>
      <c r="E51" t="s">
        <v>3</v>
      </c>
    </row>
    <row r="52" spans="1:5" x14ac:dyDescent="0.25">
      <c r="A52" t="s">
        <v>7</v>
      </c>
      <c r="B52" t="s">
        <v>17</v>
      </c>
      <c r="C52" s="1">
        <f t="shared" si="0"/>
        <v>40962</v>
      </c>
      <c r="D52">
        <v>3</v>
      </c>
      <c r="E52" t="s">
        <v>3</v>
      </c>
    </row>
    <row r="53" spans="1:5" x14ac:dyDescent="0.25">
      <c r="A53" t="s">
        <v>1</v>
      </c>
      <c r="B53" t="s">
        <v>17</v>
      </c>
      <c r="C53" s="1">
        <f t="shared" si="0"/>
        <v>40962</v>
      </c>
      <c r="D53">
        <v>0</v>
      </c>
      <c r="E53" t="s">
        <v>3</v>
      </c>
    </row>
    <row r="54" spans="1:5" x14ac:dyDescent="0.25">
      <c r="A54" t="s">
        <v>5</v>
      </c>
      <c r="B54" t="s">
        <v>17</v>
      </c>
      <c r="C54" s="1">
        <f t="shared" si="0"/>
        <v>40962</v>
      </c>
      <c r="D54">
        <v>1</v>
      </c>
      <c r="E54" t="s">
        <v>3</v>
      </c>
    </row>
    <row r="55" spans="1:5" x14ac:dyDescent="0.25">
      <c r="A55" t="s">
        <v>4</v>
      </c>
      <c r="B55" t="s">
        <v>17</v>
      </c>
      <c r="C55" s="1">
        <f t="shared" si="0"/>
        <v>40962</v>
      </c>
      <c r="D55">
        <v>16</v>
      </c>
      <c r="E55" t="s">
        <v>3</v>
      </c>
    </row>
    <row r="56" spans="1:5" x14ac:dyDescent="0.25">
      <c r="A56" t="s">
        <v>6</v>
      </c>
      <c r="B56" t="s">
        <v>17</v>
      </c>
      <c r="C56" s="1">
        <f t="shared" si="0"/>
        <v>40962</v>
      </c>
      <c r="D56">
        <v>0</v>
      </c>
      <c r="E56" t="s">
        <v>3</v>
      </c>
    </row>
    <row r="57" spans="1:5" x14ac:dyDescent="0.25">
      <c r="A57" t="s">
        <v>6</v>
      </c>
      <c r="B57" t="s">
        <v>18</v>
      </c>
      <c r="C57" s="1">
        <f t="shared" si="0"/>
        <v>40961</v>
      </c>
      <c r="D57">
        <v>1</v>
      </c>
      <c r="E57" t="s">
        <v>3</v>
      </c>
    </row>
    <row r="58" spans="1:5" x14ac:dyDescent="0.25">
      <c r="A58" t="s">
        <v>4</v>
      </c>
      <c r="B58" t="s">
        <v>18</v>
      </c>
      <c r="C58" s="1">
        <f t="shared" si="0"/>
        <v>40961</v>
      </c>
      <c r="D58">
        <v>32</v>
      </c>
      <c r="E58" t="s">
        <v>3</v>
      </c>
    </row>
    <row r="59" spans="1:5" x14ac:dyDescent="0.25">
      <c r="A59" t="s">
        <v>5</v>
      </c>
      <c r="B59" t="s">
        <v>18</v>
      </c>
      <c r="C59" s="1">
        <f t="shared" si="0"/>
        <v>40961</v>
      </c>
      <c r="D59">
        <v>0</v>
      </c>
      <c r="E59" t="s">
        <v>3</v>
      </c>
    </row>
    <row r="60" spans="1:5" x14ac:dyDescent="0.25">
      <c r="A60" t="s">
        <v>1</v>
      </c>
      <c r="B60" t="s">
        <v>18</v>
      </c>
      <c r="C60" s="1">
        <f t="shared" si="0"/>
        <v>40961</v>
      </c>
      <c r="D60">
        <v>1</v>
      </c>
      <c r="E60" t="s">
        <v>3</v>
      </c>
    </row>
    <row r="61" spans="1:5" x14ac:dyDescent="0.25">
      <c r="A61" t="s">
        <v>7</v>
      </c>
      <c r="B61" t="s">
        <v>18</v>
      </c>
      <c r="C61" s="1">
        <f t="shared" si="0"/>
        <v>40961</v>
      </c>
      <c r="D61">
        <v>3</v>
      </c>
      <c r="E61" t="s">
        <v>3</v>
      </c>
    </row>
    <row r="62" spans="1:5" x14ac:dyDescent="0.25">
      <c r="A62" t="s">
        <v>7</v>
      </c>
      <c r="B62" t="s">
        <v>19</v>
      </c>
      <c r="C62" s="1">
        <f t="shared" si="0"/>
        <v>40960</v>
      </c>
      <c r="D62">
        <v>2</v>
      </c>
      <c r="E62" t="s">
        <v>3</v>
      </c>
    </row>
    <row r="63" spans="1:5" x14ac:dyDescent="0.25">
      <c r="A63" t="s">
        <v>1</v>
      </c>
      <c r="B63" t="s">
        <v>19</v>
      </c>
      <c r="C63" s="1">
        <f t="shared" si="0"/>
        <v>40960</v>
      </c>
      <c r="D63">
        <v>1</v>
      </c>
      <c r="E63" t="s">
        <v>3</v>
      </c>
    </row>
    <row r="64" spans="1:5" x14ac:dyDescent="0.25">
      <c r="A64" t="s">
        <v>5</v>
      </c>
      <c r="B64" t="s">
        <v>19</v>
      </c>
      <c r="C64" s="1">
        <f t="shared" si="0"/>
        <v>40960</v>
      </c>
      <c r="D64">
        <v>1</v>
      </c>
      <c r="E64" t="s">
        <v>3</v>
      </c>
    </row>
    <row r="65" spans="1:5" x14ac:dyDescent="0.25">
      <c r="A65" t="s">
        <v>4</v>
      </c>
      <c r="B65" t="s">
        <v>19</v>
      </c>
      <c r="C65" s="1">
        <f t="shared" si="0"/>
        <v>40960</v>
      </c>
      <c r="D65">
        <v>48</v>
      </c>
      <c r="E65" t="s">
        <v>3</v>
      </c>
    </row>
    <row r="66" spans="1:5" x14ac:dyDescent="0.25">
      <c r="A66" t="s">
        <v>6</v>
      </c>
      <c r="B66" t="s">
        <v>19</v>
      </c>
      <c r="C66" s="1">
        <f t="shared" si="0"/>
        <v>40960</v>
      </c>
      <c r="D66">
        <v>0</v>
      </c>
      <c r="E66" t="s">
        <v>3</v>
      </c>
    </row>
    <row r="67" spans="1:5" x14ac:dyDescent="0.25">
      <c r="A67" t="s">
        <v>6</v>
      </c>
      <c r="B67" t="s">
        <v>20</v>
      </c>
      <c r="C67" s="1">
        <f t="shared" ref="C67:C130" si="1">DATE(RIGHT(B67,4),IF(MID(B67,5,3)="Jan",1,IF(MID(B67,5,3)="Feb",2,IF(MID(B67,5,3)="Mar",3,IF(MID(B67,5,3)="Apr",4,IF(MID(B67,5,3)="May",5,IF(MID(B67,5,3)="Jun",6,IF(MID(B67,5,3)="Jul",7,IF(MID(B67,5,3)="Aug",8,IF(MID(B67,5,3)="Sep",9,IF(MID(B67,5,3)="Oct",10,IF(MID(B67,5,3)="Nov",11,IF(MID(B67,5,3)="Dec",12,"")))))))))))),MID(B67,9,2))</f>
        <v>40959</v>
      </c>
      <c r="D67">
        <v>0</v>
      </c>
      <c r="E67" t="s">
        <v>3</v>
      </c>
    </row>
    <row r="68" spans="1:5" x14ac:dyDescent="0.25">
      <c r="A68" t="s">
        <v>4</v>
      </c>
      <c r="B68" t="s">
        <v>20</v>
      </c>
      <c r="C68" s="1">
        <f t="shared" si="1"/>
        <v>40959</v>
      </c>
      <c r="D68">
        <v>32</v>
      </c>
      <c r="E68" t="s">
        <v>3</v>
      </c>
    </row>
    <row r="69" spans="1:5" x14ac:dyDescent="0.25">
      <c r="A69" t="s">
        <v>5</v>
      </c>
      <c r="B69" t="s">
        <v>20</v>
      </c>
      <c r="C69" s="1">
        <f t="shared" si="1"/>
        <v>40959</v>
      </c>
      <c r="D69">
        <v>1</v>
      </c>
      <c r="E69" t="s">
        <v>3</v>
      </c>
    </row>
    <row r="70" spans="1:5" x14ac:dyDescent="0.25">
      <c r="A70" t="s">
        <v>1</v>
      </c>
      <c r="B70" t="s">
        <v>20</v>
      </c>
      <c r="C70" s="1">
        <f t="shared" si="1"/>
        <v>40959</v>
      </c>
      <c r="D70">
        <v>1</v>
      </c>
      <c r="E70" t="s">
        <v>3</v>
      </c>
    </row>
    <row r="71" spans="1:5" x14ac:dyDescent="0.25">
      <c r="A71" t="s">
        <v>7</v>
      </c>
      <c r="B71" t="s">
        <v>20</v>
      </c>
      <c r="C71" s="1">
        <f t="shared" si="1"/>
        <v>40959</v>
      </c>
      <c r="D71">
        <v>3</v>
      </c>
      <c r="E71" t="s">
        <v>3</v>
      </c>
    </row>
    <row r="72" spans="1:5" x14ac:dyDescent="0.25">
      <c r="A72" t="s">
        <v>6</v>
      </c>
      <c r="B72" t="s">
        <v>21</v>
      </c>
      <c r="C72" s="1">
        <f t="shared" si="1"/>
        <v>40958</v>
      </c>
      <c r="D72">
        <v>2</v>
      </c>
      <c r="E72" t="s">
        <v>3</v>
      </c>
    </row>
    <row r="73" spans="1:5" x14ac:dyDescent="0.25">
      <c r="A73" t="s">
        <v>4</v>
      </c>
      <c r="B73" t="s">
        <v>21</v>
      </c>
      <c r="C73" s="1">
        <f t="shared" si="1"/>
        <v>40958</v>
      </c>
      <c r="D73">
        <v>0</v>
      </c>
      <c r="E73" t="s">
        <v>3</v>
      </c>
    </row>
    <row r="74" spans="1:5" x14ac:dyDescent="0.25">
      <c r="A74" t="s">
        <v>5</v>
      </c>
      <c r="B74" t="s">
        <v>21</v>
      </c>
      <c r="C74" s="1">
        <f t="shared" si="1"/>
        <v>40958</v>
      </c>
      <c r="D74">
        <v>3</v>
      </c>
      <c r="E74" t="s">
        <v>3</v>
      </c>
    </row>
    <row r="75" spans="1:5" x14ac:dyDescent="0.25">
      <c r="A75" t="s">
        <v>1</v>
      </c>
      <c r="B75" t="s">
        <v>21</v>
      </c>
      <c r="C75" s="1">
        <f t="shared" si="1"/>
        <v>40958</v>
      </c>
      <c r="D75">
        <v>1</v>
      </c>
      <c r="E75" t="s">
        <v>3</v>
      </c>
    </row>
    <row r="76" spans="1:5" x14ac:dyDescent="0.25">
      <c r="A76" t="s">
        <v>7</v>
      </c>
      <c r="B76" t="s">
        <v>21</v>
      </c>
      <c r="C76" s="1">
        <f t="shared" si="1"/>
        <v>40958</v>
      </c>
      <c r="D76">
        <v>5</v>
      </c>
      <c r="E76" t="s">
        <v>3</v>
      </c>
    </row>
    <row r="77" spans="1:5" x14ac:dyDescent="0.25">
      <c r="A77" t="s">
        <v>7</v>
      </c>
      <c r="B77" t="s">
        <v>22</v>
      </c>
      <c r="C77" s="1">
        <f t="shared" si="1"/>
        <v>40957</v>
      </c>
      <c r="D77">
        <v>6</v>
      </c>
      <c r="E77" t="s">
        <v>3</v>
      </c>
    </row>
    <row r="78" spans="1:5" x14ac:dyDescent="0.25">
      <c r="A78" t="s">
        <v>1</v>
      </c>
      <c r="B78" t="s">
        <v>22</v>
      </c>
      <c r="C78" s="1">
        <f t="shared" si="1"/>
        <v>40957</v>
      </c>
      <c r="D78">
        <v>2</v>
      </c>
      <c r="E78" t="s">
        <v>3</v>
      </c>
    </row>
    <row r="79" spans="1:5" x14ac:dyDescent="0.25">
      <c r="A79" t="s">
        <v>5</v>
      </c>
      <c r="B79" t="s">
        <v>22</v>
      </c>
      <c r="C79" s="1">
        <f t="shared" si="1"/>
        <v>40957</v>
      </c>
      <c r="D79">
        <v>3</v>
      </c>
      <c r="E79" t="s">
        <v>3</v>
      </c>
    </row>
    <row r="80" spans="1:5" x14ac:dyDescent="0.25">
      <c r="A80" t="s">
        <v>4</v>
      </c>
      <c r="B80" t="s">
        <v>22</v>
      </c>
      <c r="C80" s="1">
        <f t="shared" si="1"/>
        <v>40957</v>
      </c>
      <c r="D80">
        <v>0</v>
      </c>
      <c r="E80" t="s">
        <v>3</v>
      </c>
    </row>
    <row r="81" spans="1:5" x14ac:dyDescent="0.25">
      <c r="A81" t="s">
        <v>6</v>
      </c>
      <c r="B81" t="s">
        <v>22</v>
      </c>
      <c r="C81" s="1">
        <f t="shared" si="1"/>
        <v>40957</v>
      </c>
      <c r="D81">
        <v>2</v>
      </c>
      <c r="E81" t="s">
        <v>3</v>
      </c>
    </row>
    <row r="82" spans="1:5" x14ac:dyDescent="0.25">
      <c r="A82" t="s">
        <v>7</v>
      </c>
      <c r="B82" t="s">
        <v>23</v>
      </c>
      <c r="C82" s="1">
        <f t="shared" si="1"/>
        <v>40956</v>
      </c>
      <c r="D82">
        <v>5</v>
      </c>
      <c r="E82" t="s">
        <v>3</v>
      </c>
    </row>
    <row r="83" spans="1:5" x14ac:dyDescent="0.25">
      <c r="A83" t="s">
        <v>1</v>
      </c>
      <c r="B83" t="s">
        <v>23</v>
      </c>
      <c r="C83" s="1">
        <f t="shared" si="1"/>
        <v>40956</v>
      </c>
      <c r="D83">
        <v>1</v>
      </c>
      <c r="E83" t="s">
        <v>3</v>
      </c>
    </row>
    <row r="84" spans="1:5" x14ac:dyDescent="0.25">
      <c r="A84" t="s">
        <v>5</v>
      </c>
      <c r="B84" t="s">
        <v>23</v>
      </c>
      <c r="C84" s="1">
        <f t="shared" si="1"/>
        <v>40956</v>
      </c>
      <c r="D84">
        <v>3</v>
      </c>
      <c r="E84" t="s">
        <v>3</v>
      </c>
    </row>
    <row r="85" spans="1:5" x14ac:dyDescent="0.25">
      <c r="A85" t="s">
        <v>4</v>
      </c>
      <c r="B85" t="s">
        <v>23</v>
      </c>
      <c r="C85" s="1">
        <f t="shared" si="1"/>
        <v>40956</v>
      </c>
      <c r="D85">
        <v>0</v>
      </c>
      <c r="E85" t="s">
        <v>3</v>
      </c>
    </row>
    <row r="86" spans="1:5" x14ac:dyDescent="0.25">
      <c r="A86" t="s">
        <v>6</v>
      </c>
      <c r="B86" t="s">
        <v>23</v>
      </c>
      <c r="C86" s="1">
        <f t="shared" si="1"/>
        <v>40956</v>
      </c>
      <c r="D86">
        <v>3</v>
      </c>
      <c r="E86" t="s">
        <v>3</v>
      </c>
    </row>
    <row r="87" spans="1:5" x14ac:dyDescent="0.25">
      <c r="A87" t="s">
        <v>6</v>
      </c>
      <c r="B87" t="s">
        <v>24</v>
      </c>
      <c r="C87" s="1">
        <f t="shared" si="1"/>
        <v>40955</v>
      </c>
      <c r="D87">
        <v>0</v>
      </c>
      <c r="E87" t="s">
        <v>3</v>
      </c>
    </row>
    <row r="88" spans="1:5" x14ac:dyDescent="0.25">
      <c r="A88" t="s">
        <v>4</v>
      </c>
      <c r="B88" t="s">
        <v>24</v>
      </c>
      <c r="C88" s="1">
        <f t="shared" si="1"/>
        <v>40955</v>
      </c>
      <c r="D88">
        <v>16</v>
      </c>
      <c r="E88" t="s">
        <v>3</v>
      </c>
    </row>
    <row r="89" spans="1:5" x14ac:dyDescent="0.25">
      <c r="A89" t="s">
        <v>5</v>
      </c>
      <c r="B89" t="s">
        <v>24</v>
      </c>
      <c r="C89" s="1">
        <f t="shared" si="1"/>
        <v>40955</v>
      </c>
      <c r="D89">
        <v>1</v>
      </c>
      <c r="E89" t="s">
        <v>3</v>
      </c>
    </row>
    <row r="90" spans="1:5" x14ac:dyDescent="0.25">
      <c r="A90" t="s">
        <v>1</v>
      </c>
      <c r="B90" t="s">
        <v>24</v>
      </c>
      <c r="C90" s="1">
        <f t="shared" si="1"/>
        <v>40955</v>
      </c>
      <c r="D90">
        <v>1</v>
      </c>
      <c r="E90" t="s">
        <v>3</v>
      </c>
    </row>
    <row r="91" spans="1:5" x14ac:dyDescent="0.25">
      <c r="A91" t="s">
        <v>7</v>
      </c>
      <c r="B91" t="s">
        <v>24</v>
      </c>
      <c r="C91" s="1">
        <f t="shared" si="1"/>
        <v>40955</v>
      </c>
      <c r="D91">
        <v>3</v>
      </c>
      <c r="E91" t="s">
        <v>3</v>
      </c>
    </row>
    <row r="92" spans="1:5" x14ac:dyDescent="0.25">
      <c r="A92" t="s">
        <v>6</v>
      </c>
      <c r="B92" t="s">
        <v>25</v>
      </c>
      <c r="C92" s="1">
        <f t="shared" si="1"/>
        <v>40954</v>
      </c>
      <c r="D92">
        <v>0</v>
      </c>
      <c r="E92" t="s">
        <v>3</v>
      </c>
    </row>
    <row r="93" spans="1:5" x14ac:dyDescent="0.25">
      <c r="A93" t="s">
        <v>4</v>
      </c>
      <c r="B93" t="s">
        <v>25</v>
      </c>
      <c r="C93" s="1">
        <f t="shared" si="1"/>
        <v>40954</v>
      </c>
      <c r="D93">
        <v>32</v>
      </c>
      <c r="E93" t="s">
        <v>3</v>
      </c>
    </row>
    <row r="94" spans="1:5" x14ac:dyDescent="0.25">
      <c r="A94" t="s">
        <v>5</v>
      </c>
      <c r="B94" t="s">
        <v>25</v>
      </c>
      <c r="C94" s="1">
        <f t="shared" si="1"/>
        <v>40954</v>
      </c>
      <c r="D94">
        <v>2</v>
      </c>
      <c r="E94" t="s">
        <v>3</v>
      </c>
    </row>
    <row r="95" spans="1:5" x14ac:dyDescent="0.25">
      <c r="A95" t="s">
        <v>1</v>
      </c>
      <c r="B95" t="s">
        <v>25</v>
      </c>
      <c r="C95" s="1">
        <f t="shared" si="1"/>
        <v>40954</v>
      </c>
      <c r="D95">
        <v>1</v>
      </c>
      <c r="E95" t="s">
        <v>3</v>
      </c>
    </row>
    <row r="96" spans="1:5" x14ac:dyDescent="0.25">
      <c r="A96" t="s">
        <v>7</v>
      </c>
      <c r="B96" t="s">
        <v>25</v>
      </c>
      <c r="C96" s="1">
        <f t="shared" si="1"/>
        <v>40954</v>
      </c>
      <c r="D96">
        <v>3</v>
      </c>
      <c r="E96" t="s">
        <v>3</v>
      </c>
    </row>
    <row r="97" spans="1:5" x14ac:dyDescent="0.25">
      <c r="A97" t="s">
        <v>5</v>
      </c>
      <c r="B97" t="s">
        <v>26</v>
      </c>
      <c r="C97" s="1">
        <f t="shared" si="1"/>
        <v>40953</v>
      </c>
      <c r="D97">
        <v>2</v>
      </c>
      <c r="E97" t="s">
        <v>3</v>
      </c>
    </row>
    <row r="98" spans="1:5" x14ac:dyDescent="0.25">
      <c r="A98" t="s">
        <v>1</v>
      </c>
      <c r="B98" t="s">
        <v>26</v>
      </c>
      <c r="C98" s="1">
        <f t="shared" si="1"/>
        <v>40953</v>
      </c>
      <c r="D98">
        <v>0</v>
      </c>
      <c r="E98" t="s">
        <v>3</v>
      </c>
    </row>
    <row r="99" spans="1:5" x14ac:dyDescent="0.25">
      <c r="A99" t="s">
        <v>7</v>
      </c>
      <c r="B99" t="s">
        <v>26</v>
      </c>
      <c r="C99" s="1">
        <f t="shared" si="1"/>
        <v>40953</v>
      </c>
      <c r="D99">
        <v>2</v>
      </c>
      <c r="E99" t="s">
        <v>3</v>
      </c>
    </row>
    <row r="100" spans="1:5" x14ac:dyDescent="0.25">
      <c r="A100" t="s">
        <v>6</v>
      </c>
      <c r="B100" t="s">
        <v>26</v>
      </c>
      <c r="C100" s="1">
        <f t="shared" si="1"/>
        <v>40953</v>
      </c>
      <c r="D100">
        <v>0</v>
      </c>
      <c r="E100" t="s">
        <v>3</v>
      </c>
    </row>
    <row r="101" spans="1:5" x14ac:dyDescent="0.25">
      <c r="A101" t="s">
        <v>4</v>
      </c>
      <c r="B101" t="s">
        <v>26</v>
      </c>
      <c r="C101" s="1">
        <f t="shared" si="1"/>
        <v>40953</v>
      </c>
      <c r="D101">
        <v>48</v>
      </c>
      <c r="E101" t="s">
        <v>3</v>
      </c>
    </row>
    <row r="102" spans="1:5" x14ac:dyDescent="0.25">
      <c r="A102" t="s">
        <v>1</v>
      </c>
      <c r="B102" t="s">
        <v>27</v>
      </c>
      <c r="C102" s="1">
        <f t="shared" si="1"/>
        <v>40952</v>
      </c>
      <c r="D102">
        <v>1</v>
      </c>
      <c r="E102" t="s">
        <v>3</v>
      </c>
    </row>
    <row r="103" spans="1:5" x14ac:dyDescent="0.25">
      <c r="A103" t="s">
        <v>6</v>
      </c>
      <c r="B103" t="s">
        <v>27</v>
      </c>
      <c r="C103" s="1">
        <f t="shared" si="1"/>
        <v>40952</v>
      </c>
      <c r="D103">
        <v>0</v>
      </c>
      <c r="E103" t="s">
        <v>3</v>
      </c>
    </row>
    <row r="104" spans="1:5" x14ac:dyDescent="0.25">
      <c r="A104" t="s">
        <v>5</v>
      </c>
      <c r="B104" t="s">
        <v>27</v>
      </c>
      <c r="C104" s="1">
        <f t="shared" si="1"/>
        <v>40952</v>
      </c>
      <c r="D104">
        <v>1</v>
      </c>
      <c r="E104" t="s">
        <v>3</v>
      </c>
    </row>
    <row r="105" spans="1:5" x14ac:dyDescent="0.25">
      <c r="A105" t="s">
        <v>4</v>
      </c>
      <c r="B105" t="s">
        <v>27</v>
      </c>
      <c r="C105" s="1">
        <f t="shared" si="1"/>
        <v>40952</v>
      </c>
      <c r="D105">
        <v>32</v>
      </c>
      <c r="E105" t="s">
        <v>3</v>
      </c>
    </row>
    <row r="106" spans="1:5" x14ac:dyDescent="0.25">
      <c r="A106" t="s">
        <v>7</v>
      </c>
      <c r="B106" t="s">
        <v>27</v>
      </c>
      <c r="C106" s="1">
        <f t="shared" si="1"/>
        <v>40952</v>
      </c>
      <c r="D106">
        <v>3</v>
      </c>
      <c r="E106" t="s">
        <v>3</v>
      </c>
    </row>
    <row r="107" spans="1:5" x14ac:dyDescent="0.25">
      <c r="A107" t="s">
        <v>7</v>
      </c>
      <c r="B107" t="s">
        <v>28</v>
      </c>
      <c r="C107" s="1">
        <f t="shared" si="1"/>
        <v>40951</v>
      </c>
      <c r="D107">
        <v>5</v>
      </c>
      <c r="E107" t="s">
        <v>3</v>
      </c>
    </row>
    <row r="108" spans="1:5" x14ac:dyDescent="0.25">
      <c r="A108" t="s">
        <v>4</v>
      </c>
      <c r="B108" t="s">
        <v>28</v>
      </c>
      <c r="C108" s="1">
        <f t="shared" si="1"/>
        <v>40951</v>
      </c>
      <c r="D108">
        <v>0</v>
      </c>
      <c r="E108" t="s">
        <v>3</v>
      </c>
    </row>
    <row r="109" spans="1:5" x14ac:dyDescent="0.25">
      <c r="A109" t="s">
        <v>6</v>
      </c>
      <c r="B109" t="s">
        <v>28</v>
      </c>
      <c r="C109" s="1">
        <f t="shared" si="1"/>
        <v>40951</v>
      </c>
      <c r="D109">
        <v>1</v>
      </c>
      <c r="E109" t="s">
        <v>3</v>
      </c>
    </row>
    <row r="110" spans="1:5" x14ac:dyDescent="0.25">
      <c r="A110" t="s">
        <v>5</v>
      </c>
      <c r="B110" t="s">
        <v>28</v>
      </c>
      <c r="C110" s="1">
        <f t="shared" si="1"/>
        <v>40951</v>
      </c>
      <c r="D110">
        <v>4</v>
      </c>
      <c r="E110" t="s">
        <v>3</v>
      </c>
    </row>
    <row r="111" spans="1:5" x14ac:dyDescent="0.25">
      <c r="A111" t="s">
        <v>1</v>
      </c>
      <c r="B111" t="s">
        <v>28</v>
      </c>
      <c r="C111" s="1">
        <f t="shared" si="1"/>
        <v>40951</v>
      </c>
      <c r="D111">
        <v>1</v>
      </c>
      <c r="E111" t="s">
        <v>3</v>
      </c>
    </row>
    <row r="112" spans="1:5" x14ac:dyDescent="0.25">
      <c r="A112" t="s">
        <v>6</v>
      </c>
      <c r="B112" t="s">
        <v>29</v>
      </c>
      <c r="C112" s="1">
        <f t="shared" si="1"/>
        <v>40950</v>
      </c>
      <c r="D112">
        <v>2</v>
      </c>
      <c r="E112" t="s">
        <v>3</v>
      </c>
    </row>
    <row r="113" spans="1:5" x14ac:dyDescent="0.25">
      <c r="A113" t="s">
        <v>7</v>
      </c>
      <c r="B113" t="s">
        <v>29</v>
      </c>
      <c r="C113" s="1">
        <f t="shared" si="1"/>
        <v>40950</v>
      </c>
      <c r="D113">
        <v>6</v>
      </c>
      <c r="E113" t="s">
        <v>3</v>
      </c>
    </row>
    <row r="114" spans="1:5" x14ac:dyDescent="0.25">
      <c r="A114" t="s">
        <v>4</v>
      </c>
      <c r="B114" t="s">
        <v>29</v>
      </c>
      <c r="C114" s="1">
        <f t="shared" si="1"/>
        <v>40950</v>
      </c>
      <c r="D114">
        <v>0</v>
      </c>
      <c r="E114" t="s">
        <v>3</v>
      </c>
    </row>
    <row r="115" spans="1:5" x14ac:dyDescent="0.25">
      <c r="A115" t="s">
        <v>5</v>
      </c>
      <c r="B115" t="s">
        <v>29</v>
      </c>
      <c r="C115" s="1">
        <f t="shared" si="1"/>
        <v>40950</v>
      </c>
      <c r="D115">
        <v>3</v>
      </c>
      <c r="E115" t="s">
        <v>3</v>
      </c>
    </row>
    <row r="116" spans="1:5" x14ac:dyDescent="0.25">
      <c r="A116" t="s">
        <v>1</v>
      </c>
      <c r="B116" t="s">
        <v>29</v>
      </c>
      <c r="C116" s="1">
        <f t="shared" si="1"/>
        <v>40950</v>
      </c>
      <c r="D116">
        <v>2</v>
      </c>
      <c r="E116" t="s">
        <v>3</v>
      </c>
    </row>
    <row r="117" spans="1:5" x14ac:dyDescent="0.25">
      <c r="A117" t="s">
        <v>6</v>
      </c>
      <c r="B117" t="s">
        <v>30</v>
      </c>
      <c r="C117" s="1">
        <f t="shared" si="1"/>
        <v>40949</v>
      </c>
      <c r="D117">
        <v>2</v>
      </c>
      <c r="E117" t="s">
        <v>3</v>
      </c>
    </row>
    <row r="118" spans="1:5" x14ac:dyDescent="0.25">
      <c r="A118" t="s">
        <v>7</v>
      </c>
      <c r="B118" t="s">
        <v>30</v>
      </c>
      <c r="C118" s="1">
        <f t="shared" si="1"/>
        <v>40949</v>
      </c>
      <c r="D118">
        <v>4</v>
      </c>
      <c r="E118" t="s">
        <v>3</v>
      </c>
    </row>
    <row r="119" spans="1:5" x14ac:dyDescent="0.25">
      <c r="A119" t="s">
        <v>4</v>
      </c>
      <c r="B119" t="s">
        <v>30</v>
      </c>
      <c r="C119" s="1">
        <f t="shared" si="1"/>
        <v>40949</v>
      </c>
      <c r="D119">
        <v>0</v>
      </c>
      <c r="E119" t="s">
        <v>3</v>
      </c>
    </row>
    <row r="120" spans="1:5" x14ac:dyDescent="0.25">
      <c r="A120" t="s">
        <v>5</v>
      </c>
      <c r="B120" t="s">
        <v>30</v>
      </c>
      <c r="C120" s="1">
        <f t="shared" si="1"/>
        <v>40949</v>
      </c>
      <c r="D120">
        <v>2</v>
      </c>
      <c r="E120" t="s">
        <v>3</v>
      </c>
    </row>
    <row r="121" spans="1:5" x14ac:dyDescent="0.25">
      <c r="A121" t="s">
        <v>1</v>
      </c>
      <c r="B121" t="s">
        <v>30</v>
      </c>
      <c r="C121" s="1">
        <f t="shared" si="1"/>
        <v>40949</v>
      </c>
      <c r="D121">
        <v>2</v>
      </c>
      <c r="E121" t="s">
        <v>3</v>
      </c>
    </row>
    <row r="122" spans="1:5" x14ac:dyDescent="0.25">
      <c r="A122" t="s">
        <v>7</v>
      </c>
      <c r="B122" t="s">
        <v>31</v>
      </c>
      <c r="C122" s="1">
        <f t="shared" si="1"/>
        <v>40948</v>
      </c>
      <c r="D122">
        <v>3</v>
      </c>
      <c r="E122" t="s">
        <v>3</v>
      </c>
    </row>
    <row r="123" spans="1:5" x14ac:dyDescent="0.25">
      <c r="A123" t="s">
        <v>4</v>
      </c>
      <c r="B123" t="s">
        <v>31</v>
      </c>
      <c r="C123" s="1">
        <f t="shared" si="1"/>
        <v>40948</v>
      </c>
      <c r="D123">
        <v>32</v>
      </c>
      <c r="E123" t="s">
        <v>3</v>
      </c>
    </row>
    <row r="124" spans="1:5" x14ac:dyDescent="0.25">
      <c r="A124" t="s">
        <v>5</v>
      </c>
      <c r="B124" t="s">
        <v>31</v>
      </c>
      <c r="C124" s="1">
        <f t="shared" si="1"/>
        <v>40948</v>
      </c>
      <c r="D124">
        <v>2</v>
      </c>
      <c r="E124" t="s">
        <v>3</v>
      </c>
    </row>
    <row r="125" spans="1:5" x14ac:dyDescent="0.25">
      <c r="A125" t="s">
        <v>6</v>
      </c>
      <c r="B125" t="s">
        <v>31</v>
      </c>
      <c r="C125" s="1">
        <f t="shared" si="1"/>
        <v>40948</v>
      </c>
      <c r="D125">
        <v>0</v>
      </c>
      <c r="E125" t="s">
        <v>3</v>
      </c>
    </row>
    <row r="126" spans="1:5" x14ac:dyDescent="0.25">
      <c r="A126" t="s">
        <v>1</v>
      </c>
      <c r="B126" t="s">
        <v>31</v>
      </c>
      <c r="C126" s="1">
        <f t="shared" si="1"/>
        <v>40948</v>
      </c>
      <c r="D126">
        <v>1</v>
      </c>
      <c r="E126" t="s">
        <v>3</v>
      </c>
    </row>
    <row r="127" spans="1:5" x14ac:dyDescent="0.25">
      <c r="A127" t="s">
        <v>7</v>
      </c>
      <c r="B127" t="s">
        <v>32</v>
      </c>
      <c r="C127" s="1">
        <f t="shared" si="1"/>
        <v>40947</v>
      </c>
      <c r="D127">
        <v>3</v>
      </c>
      <c r="E127" t="s">
        <v>3</v>
      </c>
    </row>
    <row r="128" spans="1:5" x14ac:dyDescent="0.25">
      <c r="A128" t="s">
        <v>4</v>
      </c>
      <c r="B128" t="s">
        <v>32</v>
      </c>
      <c r="C128" s="1">
        <f t="shared" si="1"/>
        <v>40947</v>
      </c>
      <c r="D128">
        <v>32</v>
      </c>
      <c r="E128" t="s">
        <v>3</v>
      </c>
    </row>
    <row r="129" spans="1:5" x14ac:dyDescent="0.25">
      <c r="A129" t="s">
        <v>5</v>
      </c>
      <c r="B129" t="s">
        <v>32</v>
      </c>
      <c r="C129" s="1">
        <f t="shared" si="1"/>
        <v>40947</v>
      </c>
      <c r="D129">
        <v>3</v>
      </c>
      <c r="E129" t="s">
        <v>3</v>
      </c>
    </row>
    <row r="130" spans="1:5" x14ac:dyDescent="0.25">
      <c r="A130" t="s">
        <v>1</v>
      </c>
      <c r="B130" t="s">
        <v>32</v>
      </c>
      <c r="C130" s="1">
        <f t="shared" si="1"/>
        <v>40947</v>
      </c>
      <c r="D130">
        <v>2</v>
      </c>
      <c r="E130" t="s">
        <v>3</v>
      </c>
    </row>
    <row r="131" spans="1:5" x14ac:dyDescent="0.25">
      <c r="A131" t="s">
        <v>6</v>
      </c>
      <c r="B131" t="s">
        <v>32</v>
      </c>
      <c r="C131" s="1">
        <f t="shared" ref="C131:C161" si="2">DATE(RIGHT(B131,4),IF(MID(B131,5,3)="Jan",1,IF(MID(B131,5,3)="Feb",2,IF(MID(B131,5,3)="Mar",3,IF(MID(B131,5,3)="Apr",4,IF(MID(B131,5,3)="May",5,IF(MID(B131,5,3)="Jun",6,IF(MID(B131,5,3)="Jul",7,IF(MID(B131,5,3)="Aug",8,IF(MID(B131,5,3)="Sep",9,IF(MID(B131,5,3)="Oct",10,IF(MID(B131,5,3)="Nov",11,IF(MID(B131,5,3)="Dec",12,"")))))))))))),MID(B131,9,2))</f>
        <v>40947</v>
      </c>
      <c r="D131">
        <v>1</v>
      </c>
      <c r="E131" t="s">
        <v>3</v>
      </c>
    </row>
    <row r="132" spans="1:5" x14ac:dyDescent="0.25">
      <c r="A132" t="s">
        <v>6</v>
      </c>
      <c r="B132" t="s">
        <v>33</v>
      </c>
      <c r="C132" s="1">
        <f t="shared" si="2"/>
        <v>40946</v>
      </c>
      <c r="D132">
        <v>0</v>
      </c>
      <c r="E132" t="s">
        <v>3</v>
      </c>
    </row>
    <row r="133" spans="1:5" x14ac:dyDescent="0.25">
      <c r="A133" t="s">
        <v>1</v>
      </c>
      <c r="B133" t="s">
        <v>33</v>
      </c>
      <c r="C133" s="1">
        <f t="shared" si="2"/>
        <v>40946</v>
      </c>
      <c r="D133">
        <v>1</v>
      </c>
      <c r="E133" t="s">
        <v>3</v>
      </c>
    </row>
    <row r="134" spans="1:5" x14ac:dyDescent="0.25">
      <c r="A134" t="s">
        <v>5</v>
      </c>
      <c r="B134" t="s">
        <v>33</v>
      </c>
      <c r="C134" s="1">
        <f t="shared" si="2"/>
        <v>40946</v>
      </c>
      <c r="D134">
        <v>2</v>
      </c>
      <c r="E134" t="s">
        <v>3</v>
      </c>
    </row>
    <row r="135" spans="1:5" x14ac:dyDescent="0.25">
      <c r="A135" t="s">
        <v>4</v>
      </c>
      <c r="B135" t="s">
        <v>33</v>
      </c>
      <c r="C135" s="1">
        <f t="shared" si="2"/>
        <v>40946</v>
      </c>
      <c r="D135">
        <v>32</v>
      </c>
      <c r="E135" t="s">
        <v>3</v>
      </c>
    </row>
    <row r="136" spans="1:5" x14ac:dyDescent="0.25">
      <c r="A136" t="s">
        <v>7</v>
      </c>
      <c r="B136" t="s">
        <v>33</v>
      </c>
      <c r="C136" s="1">
        <f t="shared" si="2"/>
        <v>40946</v>
      </c>
      <c r="D136">
        <v>3</v>
      </c>
      <c r="E136" t="s">
        <v>3</v>
      </c>
    </row>
    <row r="137" spans="1:5" x14ac:dyDescent="0.25">
      <c r="A137" t="s">
        <v>4</v>
      </c>
      <c r="B137" t="s">
        <v>34</v>
      </c>
      <c r="C137" s="1">
        <f t="shared" si="2"/>
        <v>40945</v>
      </c>
      <c r="D137">
        <v>64</v>
      </c>
      <c r="E137" t="s">
        <v>3</v>
      </c>
    </row>
    <row r="138" spans="1:5" x14ac:dyDescent="0.25">
      <c r="A138" t="s">
        <v>7</v>
      </c>
      <c r="B138" t="s">
        <v>34</v>
      </c>
      <c r="C138" s="1">
        <f t="shared" si="2"/>
        <v>40945</v>
      </c>
      <c r="D138">
        <v>3</v>
      </c>
      <c r="E138" t="s">
        <v>3</v>
      </c>
    </row>
    <row r="139" spans="1:5" x14ac:dyDescent="0.25">
      <c r="A139" t="s">
        <v>5</v>
      </c>
      <c r="B139" t="s">
        <v>34</v>
      </c>
      <c r="C139" s="1">
        <f t="shared" si="2"/>
        <v>40945</v>
      </c>
      <c r="D139">
        <v>2</v>
      </c>
      <c r="E139" t="s">
        <v>3</v>
      </c>
    </row>
    <row r="140" spans="1:5" x14ac:dyDescent="0.25">
      <c r="A140" t="s">
        <v>1</v>
      </c>
      <c r="B140" t="s">
        <v>34</v>
      </c>
      <c r="C140" s="1">
        <f t="shared" si="2"/>
        <v>40945</v>
      </c>
      <c r="D140">
        <v>1</v>
      </c>
      <c r="E140" t="s">
        <v>3</v>
      </c>
    </row>
    <row r="141" spans="1:5" x14ac:dyDescent="0.25">
      <c r="A141" t="s">
        <v>6</v>
      </c>
      <c r="B141" t="s">
        <v>34</v>
      </c>
      <c r="C141" s="1">
        <f t="shared" si="2"/>
        <v>40945</v>
      </c>
      <c r="D141">
        <v>0</v>
      </c>
      <c r="E141" t="s">
        <v>3</v>
      </c>
    </row>
    <row r="142" spans="1:5" x14ac:dyDescent="0.25">
      <c r="A142" t="s">
        <v>4</v>
      </c>
      <c r="B142" t="s">
        <v>35</v>
      </c>
      <c r="C142" s="1">
        <f t="shared" si="2"/>
        <v>40944</v>
      </c>
      <c r="D142">
        <v>0</v>
      </c>
      <c r="E142" t="s">
        <v>3</v>
      </c>
    </row>
    <row r="143" spans="1:5" x14ac:dyDescent="0.25">
      <c r="A143" t="s">
        <v>7</v>
      </c>
      <c r="B143" t="s">
        <v>35</v>
      </c>
      <c r="C143" s="1">
        <f t="shared" si="2"/>
        <v>40944</v>
      </c>
      <c r="D143">
        <v>7</v>
      </c>
      <c r="E143" t="s">
        <v>3</v>
      </c>
    </row>
    <row r="144" spans="1:5" x14ac:dyDescent="0.25">
      <c r="A144" t="s">
        <v>5</v>
      </c>
      <c r="B144" t="s">
        <v>35</v>
      </c>
      <c r="C144" s="1">
        <f t="shared" si="2"/>
        <v>40944</v>
      </c>
      <c r="D144">
        <v>3</v>
      </c>
      <c r="E144" t="s">
        <v>3</v>
      </c>
    </row>
    <row r="145" spans="1:5" x14ac:dyDescent="0.25">
      <c r="A145" t="s">
        <v>1</v>
      </c>
      <c r="B145" t="s">
        <v>35</v>
      </c>
      <c r="C145" s="1">
        <f t="shared" si="2"/>
        <v>40944</v>
      </c>
      <c r="D145">
        <v>2</v>
      </c>
      <c r="E145" t="s">
        <v>3</v>
      </c>
    </row>
    <row r="146" spans="1:5" x14ac:dyDescent="0.25">
      <c r="A146" t="s">
        <v>6</v>
      </c>
      <c r="B146" t="s">
        <v>35</v>
      </c>
      <c r="C146" s="1">
        <f t="shared" si="2"/>
        <v>40944</v>
      </c>
      <c r="D146">
        <v>3</v>
      </c>
      <c r="E146" t="s">
        <v>3</v>
      </c>
    </row>
    <row r="147" spans="1:5" x14ac:dyDescent="0.25">
      <c r="A147" t="s">
        <v>6</v>
      </c>
      <c r="B147" t="s">
        <v>36</v>
      </c>
      <c r="C147" s="1">
        <f t="shared" si="2"/>
        <v>40943</v>
      </c>
      <c r="D147">
        <v>2</v>
      </c>
      <c r="E147" t="s">
        <v>3</v>
      </c>
    </row>
    <row r="148" spans="1:5" x14ac:dyDescent="0.25">
      <c r="A148" t="s">
        <v>5</v>
      </c>
      <c r="B148" t="s">
        <v>36</v>
      </c>
      <c r="C148" s="1">
        <f t="shared" si="2"/>
        <v>40943</v>
      </c>
      <c r="D148">
        <v>4</v>
      </c>
      <c r="E148" t="s">
        <v>3</v>
      </c>
    </row>
    <row r="149" spans="1:5" x14ac:dyDescent="0.25">
      <c r="A149" t="s">
        <v>1</v>
      </c>
      <c r="B149" t="s">
        <v>36</v>
      </c>
      <c r="C149" s="1">
        <f t="shared" si="2"/>
        <v>40943</v>
      </c>
      <c r="D149">
        <v>2</v>
      </c>
      <c r="E149" t="s">
        <v>3</v>
      </c>
    </row>
    <row r="150" spans="1:5" x14ac:dyDescent="0.25">
      <c r="A150" t="s">
        <v>4</v>
      </c>
      <c r="B150" t="s">
        <v>36</v>
      </c>
      <c r="C150" s="1">
        <f t="shared" si="2"/>
        <v>40943</v>
      </c>
      <c r="D150">
        <v>0</v>
      </c>
      <c r="E150" t="s">
        <v>3</v>
      </c>
    </row>
    <row r="151" spans="1:5" x14ac:dyDescent="0.25">
      <c r="A151" t="s">
        <v>7</v>
      </c>
      <c r="B151" t="s">
        <v>36</v>
      </c>
      <c r="C151" s="1">
        <f t="shared" si="2"/>
        <v>40943</v>
      </c>
      <c r="D151">
        <v>5</v>
      </c>
      <c r="E151" t="s">
        <v>3</v>
      </c>
    </row>
    <row r="152" spans="1:5" x14ac:dyDescent="0.25">
      <c r="A152" t="s">
        <v>5</v>
      </c>
      <c r="B152" t="s">
        <v>37</v>
      </c>
      <c r="C152" s="1">
        <f t="shared" si="2"/>
        <v>40942</v>
      </c>
      <c r="D152">
        <v>3</v>
      </c>
      <c r="E152" t="s">
        <v>3</v>
      </c>
    </row>
    <row r="153" spans="1:5" x14ac:dyDescent="0.25">
      <c r="A153" t="s">
        <v>1</v>
      </c>
      <c r="B153" t="s">
        <v>37</v>
      </c>
      <c r="C153" s="1">
        <f t="shared" si="2"/>
        <v>40942</v>
      </c>
      <c r="D153">
        <v>1</v>
      </c>
      <c r="E153" t="s">
        <v>3</v>
      </c>
    </row>
    <row r="154" spans="1:5" x14ac:dyDescent="0.25">
      <c r="A154" t="s">
        <v>4</v>
      </c>
      <c r="B154" t="s">
        <v>37</v>
      </c>
      <c r="C154" s="1">
        <f t="shared" si="2"/>
        <v>40942</v>
      </c>
      <c r="D154">
        <v>16</v>
      </c>
      <c r="E154" t="s">
        <v>3</v>
      </c>
    </row>
    <row r="155" spans="1:5" x14ac:dyDescent="0.25">
      <c r="A155" t="s">
        <v>6</v>
      </c>
      <c r="B155" t="s">
        <v>37</v>
      </c>
      <c r="C155" s="1">
        <f t="shared" si="2"/>
        <v>40942</v>
      </c>
      <c r="D155">
        <v>2</v>
      </c>
      <c r="E155" t="s">
        <v>3</v>
      </c>
    </row>
    <row r="156" spans="1:5" x14ac:dyDescent="0.25">
      <c r="A156" t="s">
        <v>7</v>
      </c>
      <c r="B156" t="s">
        <v>37</v>
      </c>
      <c r="C156" s="1">
        <f t="shared" si="2"/>
        <v>40942</v>
      </c>
      <c r="D156">
        <v>5</v>
      </c>
      <c r="E156" t="s">
        <v>3</v>
      </c>
    </row>
    <row r="157" spans="1:5" x14ac:dyDescent="0.25">
      <c r="A157" t="s">
        <v>6</v>
      </c>
      <c r="B157" t="s">
        <v>38</v>
      </c>
      <c r="C157" s="1">
        <f t="shared" si="2"/>
        <v>40941</v>
      </c>
      <c r="D157">
        <v>0</v>
      </c>
      <c r="E157" t="s">
        <v>3</v>
      </c>
    </row>
    <row r="158" spans="1:5" x14ac:dyDescent="0.25">
      <c r="A158" t="s">
        <v>5</v>
      </c>
      <c r="B158" t="s">
        <v>39</v>
      </c>
      <c r="C158" s="1">
        <f t="shared" si="2"/>
        <v>40941</v>
      </c>
      <c r="D158">
        <v>2</v>
      </c>
      <c r="E158" t="s">
        <v>3</v>
      </c>
    </row>
    <row r="159" spans="1:5" x14ac:dyDescent="0.25">
      <c r="A159" t="s">
        <v>1</v>
      </c>
      <c r="B159" t="s">
        <v>40</v>
      </c>
      <c r="C159" s="1">
        <f t="shared" si="2"/>
        <v>40941</v>
      </c>
      <c r="D159">
        <v>2</v>
      </c>
      <c r="E159" t="s">
        <v>3</v>
      </c>
    </row>
    <row r="160" spans="1:5" x14ac:dyDescent="0.25">
      <c r="A160" t="s">
        <v>4</v>
      </c>
      <c r="B160" t="s">
        <v>41</v>
      </c>
      <c r="C160" s="1">
        <f t="shared" si="2"/>
        <v>40941</v>
      </c>
      <c r="D160">
        <v>32</v>
      </c>
      <c r="E160" t="s">
        <v>3</v>
      </c>
    </row>
    <row r="161" spans="1:5" x14ac:dyDescent="0.25">
      <c r="A161" t="s">
        <v>7</v>
      </c>
      <c r="B161" t="s">
        <v>42</v>
      </c>
      <c r="C161" s="1">
        <f t="shared" si="2"/>
        <v>40941</v>
      </c>
      <c r="D161">
        <v>4</v>
      </c>
      <c r="E161" t="s">
        <v>3</v>
      </c>
    </row>
  </sheetData>
  <autoFilter ref="A1:E16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F1" workbookViewId="0">
      <selection activeCell="F1" sqref="F1"/>
    </sheetView>
  </sheetViews>
  <sheetFormatPr defaultColWidth="16.42578125" defaultRowHeight="15" x14ac:dyDescent="0.25"/>
  <cols>
    <col min="1" max="5" width="0" style="3" hidden="1" customWidth="1"/>
    <col min="6" max="16384" width="16.42578125" style="3"/>
  </cols>
  <sheetData>
    <row r="1" spans="1:7" s="5" customFormat="1" ht="30" x14ac:dyDescent="0.25">
      <c r="A1" s="4" t="s">
        <v>46</v>
      </c>
      <c r="B1" s="4" t="s">
        <v>47</v>
      </c>
      <c r="C1" s="4" t="s">
        <v>45</v>
      </c>
      <c r="D1" s="4" t="s">
        <v>51</v>
      </c>
      <c r="F1" s="13" t="s">
        <v>45</v>
      </c>
      <c r="G1" s="13" t="s">
        <v>44</v>
      </c>
    </row>
    <row r="2" spans="1:7" x14ac:dyDescent="0.25">
      <c r="A2" s="3" t="s">
        <v>6</v>
      </c>
      <c r="B2" s="12">
        <v>40972</v>
      </c>
      <c r="C2" s="3">
        <v>3</v>
      </c>
      <c r="D2" s="3">
        <v>0</v>
      </c>
      <c r="F2" s="6">
        <v>0</v>
      </c>
      <c r="G2" s="7">
        <v>14</v>
      </c>
    </row>
    <row r="3" spans="1:7" x14ac:dyDescent="0.25">
      <c r="A3" s="3" t="s">
        <v>6</v>
      </c>
      <c r="B3" s="12">
        <v>40971</v>
      </c>
      <c r="C3" s="3">
        <v>3</v>
      </c>
      <c r="D3" s="3">
        <v>1</v>
      </c>
      <c r="F3" s="6">
        <v>1</v>
      </c>
      <c r="G3" s="7">
        <v>5</v>
      </c>
    </row>
    <row r="4" spans="1:7" x14ac:dyDescent="0.25">
      <c r="A4" s="3" t="s">
        <v>6</v>
      </c>
      <c r="B4" s="12">
        <v>40970</v>
      </c>
      <c r="C4" s="3">
        <v>2</v>
      </c>
      <c r="D4" s="3">
        <v>2</v>
      </c>
      <c r="F4" s="6">
        <v>2</v>
      </c>
      <c r="G4" s="7">
        <v>8</v>
      </c>
    </row>
    <row r="5" spans="1:7" x14ac:dyDescent="0.25">
      <c r="A5" s="3" t="s">
        <v>6</v>
      </c>
      <c r="B5" s="12">
        <v>40969</v>
      </c>
      <c r="C5" s="3">
        <v>0</v>
      </c>
      <c r="D5" s="3">
        <v>3</v>
      </c>
      <c r="F5" s="6">
        <v>3</v>
      </c>
      <c r="G5" s="7">
        <v>5</v>
      </c>
    </row>
    <row r="6" spans="1:7" x14ac:dyDescent="0.25">
      <c r="A6" s="3" t="s">
        <v>6</v>
      </c>
      <c r="B6" s="12">
        <v>40968</v>
      </c>
      <c r="C6" s="3">
        <v>1</v>
      </c>
      <c r="D6" s="3">
        <v>4</v>
      </c>
      <c r="F6" s="6">
        <v>4</v>
      </c>
      <c r="G6" s="7">
        <v>0</v>
      </c>
    </row>
    <row r="7" spans="1:7" ht="15.75" thickBot="1" x14ac:dyDescent="0.3">
      <c r="A7" s="3" t="s">
        <v>6</v>
      </c>
      <c r="B7" s="12">
        <v>40967</v>
      </c>
      <c r="C7" s="3">
        <v>0</v>
      </c>
      <c r="F7" s="8" t="s">
        <v>43</v>
      </c>
      <c r="G7" s="8">
        <v>0</v>
      </c>
    </row>
    <row r="8" spans="1:7" x14ac:dyDescent="0.25">
      <c r="A8" s="3" t="s">
        <v>6</v>
      </c>
      <c r="B8" s="12">
        <v>40966</v>
      </c>
      <c r="C8" s="3">
        <v>0</v>
      </c>
    </row>
    <row r="9" spans="1:7" x14ac:dyDescent="0.25">
      <c r="A9" s="3" t="s">
        <v>6</v>
      </c>
      <c r="B9" s="12">
        <v>40965</v>
      </c>
      <c r="C9" s="3">
        <v>1</v>
      </c>
    </row>
    <row r="10" spans="1:7" x14ac:dyDescent="0.25">
      <c r="A10" s="3" t="s">
        <v>6</v>
      </c>
      <c r="B10" s="12">
        <v>40964</v>
      </c>
      <c r="C10" s="3">
        <v>3</v>
      </c>
    </row>
    <row r="11" spans="1:7" x14ac:dyDescent="0.25">
      <c r="A11" s="3" t="s">
        <v>6</v>
      </c>
      <c r="B11" s="12">
        <v>40963</v>
      </c>
      <c r="C11" s="3">
        <v>2</v>
      </c>
    </row>
    <row r="12" spans="1:7" x14ac:dyDescent="0.25">
      <c r="A12" s="3" t="s">
        <v>6</v>
      </c>
      <c r="B12" s="12">
        <v>40962</v>
      </c>
      <c r="C12" s="3">
        <v>0</v>
      </c>
    </row>
    <row r="13" spans="1:7" x14ac:dyDescent="0.25">
      <c r="A13" s="3" t="s">
        <v>6</v>
      </c>
      <c r="B13" s="12">
        <v>40961</v>
      </c>
      <c r="C13" s="3">
        <v>1</v>
      </c>
    </row>
    <row r="14" spans="1:7" x14ac:dyDescent="0.25">
      <c r="A14" s="3" t="s">
        <v>6</v>
      </c>
      <c r="B14" s="12">
        <v>40960</v>
      </c>
      <c r="C14" s="3">
        <v>0</v>
      </c>
    </row>
    <row r="15" spans="1:7" x14ac:dyDescent="0.25">
      <c r="A15" s="3" t="s">
        <v>6</v>
      </c>
      <c r="B15" s="12">
        <v>40959</v>
      </c>
      <c r="C15" s="3">
        <v>0</v>
      </c>
    </row>
    <row r="16" spans="1:7" x14ac:dyDescent="0.25">
      <c r="A16" s="3" t="s">
        <v>6</v>
      </c>
      <c r="B16" s="12">
        <v>40958</v>
      </c>
      <c r="C16" s="3">
        <v>2</v>
      </c>
    </row>
    <row r="17" spans="1:7" x14ac:dyDescent="0.25">
      <c r="A17" s="3" t="s">
        <v>6</v>
      </c>
      <c r="B17" s="12">
        <v>40957</v>
      </c>
      <c r="C17" s="3">
        <v>2</v>
      </c>
    </row>
    <row r="18" spans="1:7" x14ac:dyDescent="0.25">
      <c r="A18" s="3" t="s">
        <v>6</v>
      </c>
      <c r="B18" s="12">
        <v>40956</v>
      </c>
      <c r="C18" s="3">
        <v>3</v>
      </c>
    </row>
    <row r="19" spans="1:7" x14ac:dyDescent="0.25">
      <c r="A19" s="3" t="s">
        <v>6</v>
      </c>
      <c r="B19" s="12">
        <v>40955</v>
      </c>
      <c r="C19" s="3">
        <v>0</v>
      </c>
    </row>
    <row r="20" spans="1:7" x14ac:dyDescent="0.25">
      <c r="A20" s="3" t="s">
        <v>6</v>
      </c>
      <c r="B20" s="12">
        <v>40954</v>
      </c>
      <c r="C20" s="3">
        <v>0</v>
      </c>
      <c r="F20" s="3" t="s">
        <v>66</v>
      </c>
      <c r="G20" s="3">
        <f>COUNT(C2:C33)</f>
        <v>32</v>
      </c>
    </row>
    <row r="21" spans="1:7" x14ac:dyDescent="0.25">
      <c r="A21" s="3" t="s">
        <v>6</v>
      </c>
      <c r="B21" s="12">
        <v>40953</v>
      </c>
      <c r="C21" s="3">
        <v>0</v>
      </c>
      <c r="F21" s="10" t="s">
        <v>52</v>
      </c>
      <c r="G21" s="3">
        <f>AVERAGE(C2:C33)</f>
        <v>1.125</v>
      </c>
    </row>
    <row r="22" spans="1:7" x14ac:dyDescent="0.25">
      <c r="A22" s="3" t="s">
        <v>6</v>
      </c>
      <c r="B22" s="12">
        <v>40952</v>
      </c>
      <c r="C22" s="3">
        <v>0</v>
      </c>
      <c r="F22" s="10" t="s">
        <v>53</v>
      </c>
      <c r="G22" s="3">
        <f>MEDIAN(C2:C33)</f>
        <v>1</v>
      </c>
    </row>
    <row r="23" spans="1:7" x14ac:dyDescent="0.25">
      <c r="A23" s="3" t="s">
        <v>6</v>
      </c>
      <c r="B23" s="12">
        <v>40951</v>
      </c>
      <c r="C23" s="3">
        <v>1</v>
      </c>
      <c r="F23" s="10" t="s">
        <v>54</v>
      </c>
      <c r="G23" s="3">
        <f>MODE(C2:C33)</f>
        <v>0</v>
      </c>
    </row>
    <row r="24" spans="1:7" x14ac:dyDescent="0.25">
      <c r="A24" s="3" t="s">
        <v>6</v>
      </c>
      <c r="B24" s="12">
        <v>40950</v>
      </c>
      <c r="C24" s="3">
        <v>2</v>
      </c>
      <c r="F24" s="3" t="s">
        <v>64</v>
      </c>
      <c r="G24" s="3">
        <f>(MAX(C2:C33)-MIN(C2:C33))/2</f>
        <v>1.5</v>
      </c>
    </row>
    <row r="25" spans="1:7" x14ac:dyDescent="0.25">
      <c r="A25" s="3" t="s">
        <v>6</v>
      </c>
      <c r="B25" s="12">
        <v>40949</v>
      </c>
      <c r="C25" s="3">
        <v>2</v>
      </c>
      <c r="F25" s="3" t="s">
        <v>65</v>
      </c>
      <c r="G25" s="3">
        <f>MAX(C2:C33)-MIN(C2:C33)</f>
        <v>3</v>
      </c>
    </row>
    <row r="26" spans="1:7" x14ac:dyDescent="0.25">
      <c r="A26" s="3" t="s">
        <v>6</v>
      </c>
      <c r="B26" s="12">
        <v>40948</v>
      </c>
      <c r="C26" s="3">
        <v>0</v>
      </c>
      <c r="F26" s="10" t="s">
        <v>55</v>
      </c>
    </row>
    <row r="27" spans="1:7" x14ac:dyDescent="0.25">
      <c r="A27" s="3" t="s">
        <v>6</v>
      </c>
      <c r="B27" s="12">
        <v>40947</v>
      </c>
      <c r="C27" s="3">
        <v>1</v>
      </c>
      <c r="F27" s="9" t="s">
        <v>56</v>
      </c>
      <c r="G27" s="3">
        <f>QUARTILE(C2:C33,0)</f>
        <v>0</v>
      </c>
    </row>
    <row r="28" spans="1:7" x14ac:dyDescent="0.25">
      <c r="A28" s="3" t="s">
        <v>6</v>
      </c>
      <c r="B28" s="12">
        <v>40946</v>
      </c>
      <c r="C28" s="3">
        <v>0</v>
      </c>
      <c r="F28" s="9" t="s">
        <v>57</v>
      </c>
      <c r="G28" s="3">
        <f>QUARTILE(C2:C33,1)</f>
        <v>0</v>
      </c>
    </row>
    <row r="29" spans="1:7" x14ac:dyDescent="0.25">
      <c r="A29" s="3" t="s">
        <v>6</v>
      </c>
      <c r="B29" s="12">
        <v>40945</v>
      </c>
      <c r="C29" s="3">
        <v>0</v>
      </c>
      <c r="F29" s="9" t="s">
        <v>58</v>
      </c>
      <c r="G29" s="3">
        <f>QUARTILE(C2:C33,2)</f>
        <v>1</v>
      </c>
    </row>
    <row r="30" spans="1:7" x14ac:dyDescent="0.25">
      <c r="A30" s="3" t="s">
        <v>6</v>
      </c>
      <c r="B30" s="12">
        <v>40944</v>
      </c>
      <c r="C30" s="3">
        <v>3</v>
      </c>
      <c r="F30" s="9" t="s">
        <v>59</v>
      </c>
      <c r="G30" s="3">
        <f>QUARTILE(C2:C33,3)</f>
        <v>2</v>
      </c>
    </row>
    <row r="31" spans="1:7" x14ac:dyDescent="0.25">
      <c r="A31" s="3" t="s">
        <v>6</v>
      </c>
      <c r="B31" s="12">
        <v>40943</v>
      </c>
      <c r="C31" s="3">
        <v>2</v>
      </c>
      <c r="F31" s="9" t="s">
        <v>60</v>
      </c>
      <c r="G31" s="3">
        <f>QUARTILE(C2:C33,4)</f>
        <v>3</v>
      </c>
    </row>
    <row r="32" spans="1:7" x14ac:dyDescent="0.25">
      <c r="A32" s="3" t="s">
        <v>6</v>
      </c>
      <c r="B32" s="12">
        <v>40942</v>
      </c>
      <c r="C32" s="3">
        <v>2</v>
      </c>
      <c r="F32" s="10" t="s">
        <v>61</v>
      </c>
    </row>
    <row r="33" spans="1:7" x14ac:dyDescent="0.25">
      <c r="A33" s="3" t="s">
        <v>6</v>
      </c>
      <c r="B33" s="12">
        <v>40941</v>
      </c>
      <c r="C33" s="3">
        <v>0</v>
      </c>
      <c r="F33" s="9" t="s">
        <v>62</v>
      </c>
      <c r="G33" s="11">
        <f>_xlfn.VAR.S(C2:C33)</f>
        <v>1.3387096774193548</v>
      </c>
    </row>
    <row r="34" spans="1:7" x14ac:dyDescent="0.25">
      <c r="F34" s="9" t="s">
        <v>63</v>
      </c>
      <c r="G34" s="11">
        <f>_xlfn.STDEV.S(C2:C33)</f>
        <v>1.157026221578126</v>
      </c>
    </row>
  </sheetData>
  <sortState ref="F2:F6">
    <sortCondition ref="F3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F1" workbookViewId="0">
      <selection activeCell="F1" sqref="F1"/>
    </sheetView>
  </sheetViews>
  <sheetFormatPr defaultColWidth="16.42578125" defaultRowHeight="15" x14ac:dyDescent="0.25"/>
  <cols>
    <col min="1" max="5" width="16.42578125" hidden="1" customWidth="1"/>
  </cols>
  <sheetData>
    <row r="1" spans="1:7" s="5" customFormat="1" ht="30" x14ac:dyDescent="0.25">
      <c r="A1" s="4" t="s">
        <v>46</v>
      </c>
      <c r="B1" s="4" t="s">
        <v>47</v>
      </c>
      <c r="C1" s="4" t="s">
        <v>50</v>
      </c>
      <c r="D1" s="4" t="s">
        <v>51</v>
      </c>
      <c r="F1" s="13" t="s">
        <v>50</v>
      </c>
      <c r="G1" s="13" t="s">
        <v>44</v>
      </c>
    </row>
    <row r="2" spans="1:7" x14ac:dyDescent="0.25">
      <c r="A2" t="s">
        <v>4</v>
      </c>
      <c r="B2" s="1">
        <v>40972</v>
      </c>
      <c r="C2">
        <v>0</v>
      </c>
      <c r="D2">
        <v>0</v>
      </c>
      <c r="F2" s="6">
        <v>0</v>
      </c>
      <c r="G2" s="7">
        <v>12</v>
      </c>
    </row>
    <row r="3" spans="1:7" x14ac:dyDescent="0.25">
      <c r="A3" t="s">
        <v>4</v>
      </c>
      <c r="B3" s="1">
        <v>40971</v>
      </c>
      <c r="C3">
        <v>0</v>
      </c>
      <c r="D3">
        <v>16</v>
      </c>
      <c r="F3" s="6">
        <v>16</v>
      </c>
      <c r="G3" s="7">
        <v>7</v>
      </c>
    </row>
    <row r="4" spans="1:7" x14ac:dyDescent="0.25">
      <c r="A4" t="s">
        <v>4</v>
      </c>
      <c r="B4" s="1">
        <v>40970</v>
      </c>
      <c r="C4">
        <v>16</v>
      </c>
      <c r="D4">
        <v>32</v>
      </c>
      <c r="F4" s="6">
        <v>32</v>
      </c>
      <c r="G4" s="7">
        <v>9</v>
      </c>
    </row>
    <row r="5" spans="1:7" x14ac:dyDescent="0.25">
      <c r="A5" t="s">
        <v>4</v>
      </c>
      <c r="B5" s="1">
        <v>40969</v>
      </c>
      <c r="C5">
        <v>16</v>
      </c>
      <c r="D5">
        <v>48</v>
      </c>
      <c r="F5" s="6">
        <v>48</v>
      </c>
      <c r="G5" s="7">
        <v>3</v>
      </c>
    </row>
    <row r="6" spans="1:7" x14ac:dyDescent="0.25">
      <c r="A6" t="s">
        <v>4</v>
      </c>
      <c r="B6" s="1">
        <v>40968</v>
      </c>
      <c r="C6">
        <v>32</v>
      </c>
      <c r="D6">
        <v>64</v>
      </c>
      <c r="F6" s="6">
        <v>64</v>
      </c>
      <c r="G6" s="7">
        <v>1</v>
      </c>
    </row>
    <row r="7" spans="1:7" ht="15.75" thickBot="1" x14ac:dyDescent="0.3">
      <c r="A7" t="s">
        <v>4</v>
      </c>
      <c r="B7" s="1">
        <v>40967</v>
      </c>
      <c r="C7">
        <v>16</v>
      </c>
      <c r="F7" s="8" t="s">
        <v>43</v>
      </c>
      <c r="G7" s="8">
        <v>0</v>
      </c>
    </row>
    <row r="8" spans="1:7" x14ac:dyDescent="0.25">
      <c r="A8" t="s">
        <v>4</v>
      </c>
      <c r="B8" s="1">
        <v>40966</v>
      </c>
      <c r="C8">
        <v>48</v>
      </c>
    </row>
    <row r="9" spans="1:7" x14ac:dyDescent="0.25">
      <c r="A9" t="s">
        <v>4</v>
      </c>
      <c r="B9" s="1">
        <v>40965</v>
      </c>
      <c r="C9">
        <v>0</v>
      </c>
    </row>
    <row r="10" spans="1:7" x14ac:dyDescent="0.25">
      <c r="A10" t="s">
        <v>4</v>
      </c>
      <c r="B10" s="1">
        <v>40964</v>
      </c>
      <c r="C10">
        <v>16</v>
      </c>
    </row>
    <row r="11" spans="1:7" x14ac:dyDescent="0.25">
      <c r="A11" t="s">
        <v>4</v>
      </c>
      <c r="B11" s="1">
        <v>40963</v>
      </c>
      <c r="C11">
        <v>0</v>
      </c>
    </row>
    <row r="12" spans="1:7" x14ac:dyDescent="0.25">
      <c r="A12" t="s">
        <v>4</v>
      </c>
      <c r="B12" s="1">
        <v>40962</v>
      </c>
      <c r="C12">
        <v>16</v>
      </c>
    </row>
    <row r="13" spans="1:7" x14ac:dyDescent="0.25">
      <c r="A13" t="s">
        <v>4</v>
      </c>
      <c r="B13" s="1">
        <v>40961</v>
      </c>
      <c r="C13">
        <v>32</v>
      </c>
    </row>
    <row r="14" spans="1:7" x14ac:dyDescent="0.25">
      <c r="A14" t="s">
        <v>4</v>
      </c>
      <c r="B14" s="1">
        <v>40960</v>
      </c>
      <c r="C14">
        <v>48</v>
      </c>
    </row>
    <row r="15" spans="1:7" x14ac:dyDescent="0.25">
      <c r="A15" t="s">
        <v>4</v>
      </c>
      <c r="B15" s="1">
        <v>40959</v>
      </c>
      <c r="C15">
        <v>32</v>
      </c>
    </row>
    <row r="16" spans="1:7" x14ac:dyDescent="0.25">
      <c r="A16" t="s">
        <v>4</v>
      </c>
      <c r="B16" s="1">
        <v>40958</v>
      </c>
      <c r="C16">
        <v>0</v>
      </c>
    </row>
    <row r="17" spans="1:7" x14ac:dyDescent="0.25">
      <c r="A17" t="s">
        <v>4</v>
      </c>
      <c r="B17" s="1">
        <v>40957</v>
      </c>
      <c r="C17">
        <v>0</v>
      </c>
    </row>
    <row r="18" spans="1:7" x14ac:dyDescent="0.25">
      <c r="A18" t="s">
        <v>4</v>
      </c>
      <c r="B18" s="1">
        <v>40956</v>
      </c>
      <c r="C18">
        <v>0</v>
      </c>
    </row>
    <row r="19" spans="1:7" x14ac:dyDescent="0.25">
      <c r="A19" t="s">
        <v>4</v>
      </c>
      <c r="B19" s="1">
        <v>40955</v>
      </c>
      <c r="C19">
        <v>16</v>
      </c>
    </row>
    <row r="20" spans="1:7" x14ac:dyDescent="0.25">
      <c r="A20" t="s">
        <v>4</v>
      </c>
      <c r="B20" s="1">
        <v>40954</v>
      </c>
      <c r="C20">
        <v>32</v>
      </c>
      <c r="F20" s="3" t="s">
        <v>66</v>
      </c>
      <c r="G20" s="3">
        <f>COUNT(C2:C33)</f>
        <v>32</v>
      </c>
    </row>
    <row r="21" spans="1:7" x14ac:dyDescent="0.25">
      <c r="A21" t="s">
        <v>4</v>
      </c>
      <c r="B21" s="1">
        <v>40953</v>
      </c>
      <c r="C21">
        <v>48</v>
      </c>
      <c r="F21" s="10" t="s">
        <v>52</v>
      </c>
      <c r="G21" s="3">
        <f>AVERAGE(C2:C33)</f>
        <v>19</v>
      </c>
    </row>
    <row r="22" spans="1:7" x14ac:dyDescent="0.25">
      <c r="A22" t="s">
        <v>4</v>
      </c>
      <c r="B22" s="1">
        <v>40952</v>
      </c>
      <c r="C22">
        <v>32</v>
      </c>
      <c r="F22" s="10" t="s">
        <v>53</v>
      </c>
      <c r="G22" s="3">
        <f>MEDIAN(C2:C33)</f>
        <v>16</v>
      </c>
    </row>
    <row r="23" spans="1:7" x14ac:dyDescent="0.25">
      <c r="A23" t="s">
        <v>4</v>
      </c>
      <c r="B23" s="1">
        <v>40951</v>
      </c>
      <c r="C23">
        <v>0</v>
      </c>
      <c r="F23" s="10" t="s">
        <v>54</v>
      </c>
      <c r="G23" s="3">
        <f>MODE(C2:C33)</f>
        <v>0</v>
      </c>
    </row>
    <row r="24" spans="1:7" x14ac:dyDescent="0.25">
      <c r="A24" t="s">
        <v>4</v>
      </c>
      <c r="B24" s="1">
        <v>40950</v>
      </c>
      <c r="C24">
        <v>0</v>
      </c>
      <c r="F24" s="3" t="s">
        <v>64</v>
      </c>
      <c r="G24" s="3">
        <f>(MAX(C2:C33)-MIN(C2:C33))/2</f>
        <v>32</v>
      </c>
    </row>
    <row r="25" spans="1:7" x14ac:dyDescent="0.25">
      <c r="A25" t="s">
        <v>4</v>
      </c>
      <c r="B25" s="1">
        <v>40949</v>
      </c>
      <c r="C25">
        <v>0</v>
      </c>
      <c r="F25" s="3" t="s">
        <v>65</v>
      </c>
      <c r="G25" s="3">
        <f>MAX(C2:C33)-MIN(C2:C33)</f>
        <v>64</v>
      </c>
    </row>
    <row r="26" spans="1:7" x14ac:dyDescent="0.25">
      <c r="A26" t="s">
        <v>4</v>
      </c>
      <c r="B26" s="1">
        <v>40948</v>
      </c>
      <c r="C26">
        <v>32</v>
      </c>
      <c r="F26" s="10" t="s">
        <v>55</v>
      </c>
      <c r="G26" s="3"/>
    </row>
    <row r="27" spans="1:7" x14ac:dyDescent="0.25">
      <c r="A27" t="s">
        <v>4</v>
      </c>
      <c r="B27" s="1">
        <v>40947</v>
      </c>
      <c r="C27">
        <v>32</v>
      </c>
      <c r="F27" s="9" t="s">
        <v>56</v>
      </c>
      <c r="G27" s="3">
        <f>QUARTILE(C2:C33,0)</f>
        <v>0</v>
      </c>
    </row>
    <row r="28" spans="1:7" x14ac:dyDescent="0.25">
      <c r="A28" t="s">
        <v>4</v>
      </c>
      <c r="B28" s="1">
        <v>40946</v>
      </c>
      <c r="C28">
        <v>32</v>
      </c>
      <c r="F28" s="9" t="s">
        <v>57</v>
      </c>
      <c r="G28" s="3">
        <f>QUARTILE(C2:C33,1)</f>
        <v>0</v>
      </c>
    </row>
    <row r="29" spans="1:7" x14ac:dyDescent="0.25">
      <c r="A29" t="s">
        <v>4</v>
      </c>
      <c r="B29" s="1">
        <v>40945</v>
      </c>
      <c r="C29">
        <v>64</v>
      </c>
      <c r="F29" s="9" t="s">
        <v>58</v>
      </c>
      <c r="G29" s="3">
        <f>QUARTILE(C2:C33,2)</f>
        <v>16</v>
      </c>
    </row>
    <row r="30" spans="1:7" x14ac:dyDescent="0.25">
      <c r="A30" t="s">
        <v>4</v>
      </c>
      <c r="B30" s="1">
        <v>40944</v>
      </c>
      <c r="C30">
        <v>0</v>
      </c>
      <c r="F30" s="9" t="s">
        <v>59</v>
      </c>
      <c r="G30" s="3">
        <f>QUARTILE(C2:C33,3)</f>
        <v>32</v>
      </c>
    </row>
    <row r="31" spans="1:7" x14ac:dyDescent="0.25">
      <c r="A31" t="s">
        <v>4</v>
      </c>
      <c r="B31" s="1">
        <v>40943</v>
      </c>
      <c r="C31">
        <v>0</v>
      </c>
      <c r="F31" s="9" t="s">
        <v>60</v>
      </c>
      <c r="G31" s="3">
        <f>QUARTILE(C2:C33,4)</f>
        <v>64</v>
      </c>
    </row>
    <row r="32" spans="1:7" x14ac:dyDescent="0.25">
      <c r="A32" t="s">
        <v>4</v>
      </c>
      <c r="B32" s="1">
        <v>40942</v>
      </c>
      <c r="C32">
        <v>16</v>
      </c>
      <c r="F32" s="10" t="s">
        <v>61</v>
      </c>
      <c r="G32" s="3"/>
    </row>
    <row r="33" spans="1:7" x14ac:dyDescent="0.25">
      <c r="A33" t="s">
        <v>4</v>
      </c>
      <c r="B33" s="1">
        <v>40941</v>
      </c>
      <c r="C33">
        <v>32</v>
      </c>
      <c r="F33" s="9" t="s">
        <v>62</v>
      </c>
      <c r="G33" s="11">
        <f>_xlfn.VAR.S(C2:C33)</f>
        <v>337.54838709677421</v>
      </c>
    </row>
    <row r="34" spans="1:7" x14ac:dyDescent="0.25">
      <c r="F34" s="9" t="s">
        <v>63</v>
      </c>
      <c r="G34" s="11">
        <f>_xlfn.STDEV.S(C2:C33)</f>
        <v>18.372489953644667</v>
      </c>
    </row>
  </sheetData>
  <sortState ref="F2:F6">
    <sortCondition ref="F2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F1" workbookViewId="0">
      <selection activeCell="F1" sqref="F1"/>
    </sheetView>
  </sheetViews>
  <sheetFormatPr defaultColWidth="16.42578125" defaultRowHeight="15" x14ac:dyDescent="0.25"/>
  <cols>
    <col min="1" max="5" width="0" hidden="1" customWidth="1"/>
  </cols>
  <sheetData>
    <row r="1" spans="1:7" s="5" customFormat="1" ht="30" x14ac:dyDescent="0.25">
      <c r="A1" s="4" t="s">
        <v>46</v>
      </c>
      <c r="B1" s="4" t="s">
        <v>47</v>
      </c>
      <c r="C1" s="4" t="s">
        <v>45</v>
      </c>
      <c r="D1" s="4" t="s">
        <v>67</v>
      </c>
      <c r="F1" s="13" t="s">
        <v>45</v>
      </c>
      <c r="G1" s="13" t="s">
        <v>44</v>
      </c>
    </row>
    <row r="2" spans="1:7" x14ac:dyDescent="0.25">
      <c r="A2" t="s">
        <v>5</v>
      </c>
      <c r="B2" s="1">
        <v>40972</v>
      </c>
      <c r="C2">
        <v>3</v>
      </c>
      <c r="D2">
        <v>0</v>
      </c>
      <c r="F2" s="6">
        <v>0</v>
      </c>
      <c r="G2" s="7">
        <v>3</v>
      </c>
    </row>
    <row r="3" spans="1:7" x14ac:dyDescent="0.25">
      <c r="A3" t="s">
        <v>5</v>
      </c>
      <c r="B3" s="1">
        <v>40971</v>
      </c>
      <c r="C3">
        <v>1</v>
      </c>
      <c r="D3">
        <v>1</v>
      </c>
      <c r="F3" s="6">
        <v>1</v>
      </c>
      <c r="G3" s="7">
        <v>8</v>
      </c>
    </row>
    <row r="4" spans="1:7" x14ac:dyDescent="0.25">
      <c r="A4" t="s">
        <v>5</v>
      </c>
      <c r="B4" s="1">
        <v>40970</v>
      </c>
      <c r="C4">
        <v>2</v>
      </c>
      <c r="D4">
        <v>2</v>
      </c>
      <c r="F4" s="6">
        <v>2</v>
      </c>
      <c r="G4" s="7">
        <v>10</v>
      </c>
    </row>
    <row r="5" spans="1:7" x14ac:dyDescent="0.25">
      <c r="A5" t="s">
        <v>5</v>
      </c>
      <c r="B5" s="1">
        <v>40969</v>
      </c>
      <c r="C5">
        <v>2</v>
      </c>
      <c r="D5">
        <v>3</v>
      </c>
      <c r="F5" s="6">
        <v>3</v>
      </c>
      <c r="G5" s="7">
        <v>9</v>
      </c>
    </row>
    <row r="6" spans="1:7" x14ac:dyDescent="0.25">
      <c r="A6" t="s">
        <v>5</v>
      </c>
      <c r="B6" s="1">
        <v>40968</v>
      </c>
      <c r="C6">
        <v>1</v>
      </c>
      <c r="D6">
        <v>4</v>
      </c>
      <c r="F6" s="6">
        <v>4</v>
      </c>
      <c r="G6" s="7">
        <v>2</v>
      </c>
    </row>
    <row r="7" spans="1:7" ht="15.75" thickBot="1" x14ac:dyDescent="0.3">
      <c r="A7" t="s">
        <v>5</v>
      </c>
      <c r="B7" s="1">
        <v>40967</v>
      </c>
      <c r="C7">
        <v>1</v>
      </c>
      <c r="F7" s="8" t="s">
        <v>43</v>
      </c>
      <c r="G7" s="8">
        <v>0</v>
      </c>
    </row>
    <row r="8" spans="1:7" x14ac:dyDescent="0.25">
      <c r="A8" t="s">
        <v>5</v>
      </c>
      <c r="B8" s="1">
        <v>40966</v>
      </c>
      <c r="C8">
        <v>0</v>
      </c>
    </row>
    <row r="9" spans="1:7" x14ac:dyDescent="0.25">
      <c r="A9" t="s">
        <v>5</v>
      </c>
      <c r="B9" s="1">
        <v>40965</v>
      </c>
      <c r="C9">
        <v>0</v>
      </c>
    </row>
    <row r="10" spans="1:7" x14ac:dyDescent="0.25">
      <c r="A10" t="s">
        <v>5</v>
      </c>
      <c r="B10" s="1">
        <v>40964</v>
      </c>
      <c r="C10">
        <v>2</v>
      </c>
    </row>
    <row r="11" spans="1:7" x14ac:dyDescent="0.25">
      <c r="A11" t="s">
        <v>5</v>
      </c>
      <c r="B11" s="1">
        <v>40963</v>
      </c>
      <c r="C11">
        <v>3</v>
      </c>
    </row>
    <row r="12" spans="1:7" x14ac:dyDescent="0.25">
      <c r="A12" t="s">
        <v>5</v>
      </c>
      <c r="B12" s="1">
        <v>40962</v>
      </c>
      <c r="C12">
        <v>1</v>
      </c>
    </row>
    <row r="13" spans="1:7" x14ac:dyDescent="0.25">
      <c r="A13" t="s">
        <v>5</v>
      </c>
      <c r="B13" s="1">
        <v>40961</v>
      </c>
      <c r="C13">
        <v>0</v>
      </c>
    </row>
    <row r="14" spans="1:7" x14ac:dyDescent="0.25">
      <c r="A14" t="s">
        <v>5</v>
      </c>
      <c r="B14" s="1">
        <v>40960</v>
      </c>
      <c r="C14">
        <v>1</v>
      </c>
    </row>
    <row r="15" spans="1:7" x14ac:dyDescent="0.25">
      <c r="A15" t="s">
        <v>5</v>
      </c>
      <c r="B15" s="1">
        <v>40959</v>
      </c>
      <c r="C15">
        <v>1</v>
      </c>
    </row>
    <row r="16" spans="1:7" x14ac:dyDescent="0.25">
      <c r="A16" t="s">
        <v>5</v>
      </c>
      <c r="B16" s="1">
        <v>40958</v>
      </c>
      <c r="C16">
        <v>3</v>
      </c>
    </row>
    <row r="17" spans="1:7" x14ac:dyDescent="0.25">
      <c r="A17" t="s">
        <v>5</v>
      </c>
      <c r="B17" s="1">
        <v>40957</v>
      </c>
      <c r="C17">
        <v>3</v>
      </c>
    </row>
    <row r="18" spans="1:7" x14ac:dyDescent="0.25">
      <c r="A18" t="s">
        <v>5</v>
      </c>
      <c r="B18" s="1">
        <v>40956</v>
      </c>
      <c r="C18">
        <v>3</v>
      </c>
    </row>
    <row r="19" spans="1:7" x14ac:dyDescent="0.25">
      <c r="A19" t="s">
        <v>5</v>
      </c>
      <c r="B19" s="1">
        <v>40955</v>
      </c>
      <c r="C19">
        <v>1</v>
      </c>
    </row>
    <row r="20" spans="1:7" x14ac:dyDescent="0.25">
      <c r="A20" t="s">
        <v>5</v>
      </c>
      <c r="B20" s="1">
        <v>40954</v>
      </c>
      <c r="C20">
        <v>2</v>
      </c>
      <c r="F20" s="3" t="s">
        <v>66</v>
      </c>
      <c r="G20" s="3">
        <f>COUNT(C2:C33)</f>
        <v>32</v>
      </c>
    </row>
    <row r="21" spans="1:7" x14ac:dyDescent="0.25">
      <c r="A21" t="s">
        <v>5</v>
      </c>
      <c r="B21" s="1">
        <v>40953</v>
      </c>
      <c r="C21">
        <v>2</v>
      </c>
      <c r="F21" s="10" t="s">
        <v>52</v>
      </c>
      <c r="G21" s="3">
        <f>AVERAGE(C2:C33)</f>
        <v>1.96875</v>
      </c>
    </row>
    <row r="22" spans="1:7" x14ac:dyDescent="0.25">
      <c r="A22" t="s">
        <v>5</v>
      </c>
      <c r="B22" s="1">
        <v>40952</v>
      </c>
      <c r="C22">
        <v>1</v>
      </c>
      <c r="F22" s="10" t="s">
        <v>53</v>
      </c>
      <c r="G22" s="3">
        <f>MEDIAN(C2:C33)</f>
        <v>2</v>
      </c>
    </row>
    <row r="23" spans="1:7" x14ac:dyDescent="0.25">
      <c r="A23" t="s">
        <v>5</v>
      </c>
      <c r="B23" s="1">
        <v>40951</v>
      </c>
      <c r="C23">
        <v>4</v>
      </c>
      <c r="F23" s="10" t="s">
        <v>54</v>
      </c>
      <c r="G23" s="3">
        <f>MODE(C2:C33)</f>
        <v>2</v>
      </c>
    </row>
    <row r="24" spans="1:7" x14ac:dyDescent="0.25">
      <c r="A24" t="s">
        <v>5</v>
      </c>
      <c r="B24" s="1">
        <v>40950</v>
      </c>
      <c r="C24">
        <v>3</v>
      </c>
      <c r="F24" s="3" t="s">
        <v>64</v>
      </c>
      <c r="G24" s="3">
        <f>(MAX(C2:C33)-MIN(C2:C33))/2</f>
        <v>2</v>
      </c>
    </row>
    <row r="25" spans="1:7" x14ac:dyDescent="0.25">
      <c r="A25" t="s">
        <v>5</v>
      </c>
      <c r="B25" s="1">
        <v>40949</v>
      </c>
      <c r="C25">
        <v>2</v>
      </c>
      <c r="F25" s="3" t="s">
        <v>65</v>
      </c>
      <c r="G25" s="3">
        <f>MAX(C2:C33)-MIN(C2:C33)</f>
        <v>4</v>
      </c>
    </row>
    <row r="26" spans="1:7" x14ac:dyDescent="0.25">
      <c r="A26" t="s">
        <v>5</v>
      </c>
      <c r="B26" s="1">
        <v>40948</v>
      </c>
      <c r="C26">
        <v>2</v>
      </c>
      <c r="F26" s="10" t="s">
        <v>55</v>
      </c>
      <c r="G26" s="3"/>
    </row>
    <row r="27" spans="1:7" x14ac:dyDescent="0.25">
      <c r="A27" t="s">
        <v>5</v>
      </c>
      <c r="B27" s="1">
        <v>40947</v>
      </c>
      <c r="C27">
        <v>3</v>
      </c>
      <c r="F27" s="9" t="s">
        <v>56</v>
      </c>
      <c r="G27" s="3">
        <f>QUARTILE(C2:C33,0)</f>
        <v>0</v>
      </c>
    </row>
    <row r="28" spans="1:7" x14ac:dyDescent="0.25">
      <c r="A28" t="s">
        <v>5</v>
      </c>
      <c r="B28" s="1">
        <v>40946</v>
      </c>
      <c r="C28">
        <v>2</v>
      </c>
      <c r="F28" s="9" t="s">
        <v>57</v>
      </c>
      <c r="G28" s="3">
        <f>QUARTILE(C2:C33,1)</f>
        <v>1</v>
      </c>
    </row>
    <row r="29" spans="1:7" x14ac:dyDescent="0.25">
      <c r="A29" t="s">
        <v>5</v>
      </c>
      <c r="B29" s="1">
        <v>40945</v>
      </c>
      <c r="C29">
        <v>2</v>
      </c>
      <c r="F29" s="9" t="s">
        <v>58</v>
      </c>
      <c r="G29" s="3">
        <f>QUARTILE(C2:C33,2)</f>
        <v>2</v>
      </c>
    </row>
    <row r="30" spans="1:7" x14ac:dyDescent="0.25">
      <c r="A30" t="s">
        <v>5</v>
      </c>
      <c r="B30" s="1">
        <v>40944</v>
      </c>
      <c r="C30">
        <v>3</v>
      </c>
      <c r="F30" s="9" t="s">
        <v>59</v>
      </c>
      <c r="G30" s="3">
        <f>QUARTILE(C2:C33,3)</f>
        <v>3</v>
      </c>
    </row>
    <row r="31" spans="1:7" x14ac:dyDescent="0.25">
      <c r="A31" t="s">
        <v>5</v>
      </c>
      <c r="B31" s="1">
        <v>40943</v>
      </c>
      <c r="C31">
        <v>4</v>
      </c>
      <c r="F31" s="9" t="s">
        <v>60</v>
      </c>
      <c r="G31" s="3">
        <f>QUARTILE(C2:C33,4)</f>
        <v>4</v>
      </c>
    </row>
    <row r="32" spans="1:7" x14ac:dyDescent="0.25">
      <c r="A32" t="s">
        <v>5</v>
      </c>
      <c r="B32" s="1">
        <v>40942</v>
      </c>
      <c r="C32">
        <v>3</v>
      </c>
      <c r="F32" s="10" t="s">
        <v>61</v>
      </c>
      <c r="G32" s="3"/>
    </row>
    <row r="33" spans="1:7" x14ac:dyDescent="0.25">
      <c r="A33" t="s">
        <v>5</v>
      </c>
      <c r="B33" s="1">
        <v>40941</v>
      </c>
      <c r="C33">
        <v>2</v>
      </c>
      <c r="F33" s="9" t="s">
        <v>62</v>
      </c>
      <c r="G33" s="11">
        <f>_xlfn.VAR.S(C2:C33)</f>
        <v>1.1925403225806452</v>
      </c>
    </row>
    <row r="34" spans="1:7" x14ac:dyDescent="0.25">
      <c r="F34" s="9" t="s">
        <v>63</v>
      </c>
      <c r="G34" s="11">
        <f>_xlfn.STDEV.S(C2:C33)</f>
        <v>1.0920349456774014</v>
      </c>
    </row>
  </sheetData>
  <sortState ref="F2:F6">
    <sortCondition ref="F2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F1" workbookViewId="0">
      <selection activeCell="F1" sqref="F1"/>
    </sheetView>
  </sheetViews>
  <sheetFormatPr defaultColWidth="16.42578125" defaultRowHeight="15" x14ac:dyDescent="0.25"/>
  <cols>
    <col min="1" max="5" width="0" hidden="1" customWidth="1"/>
  </cols>
  <sheetData>
    <row r="1" spans="1:7" s="5" customFormat="1" ht="30" x14ac:dyDescent="0.25">
      <c r="A1" s="4" t="s">
        <v>46</v>
      </c>
      <c r="B1" s="4" t="s">
        <v>47</v>
      </c>
      <c r="C1" s="4" t="s">
        <v>68</v>
      </c>
      <c r="D1" s="4" t="s">
        <v>67</v>
      </c>
      <c r="F1" s="13" t="s">
        <v>68</v>
      </c>
      <c r="G1" s="13" t="s">
        <v>44</v>
      </c>
    </row>
    <row r="2" spans="1:7" x14ac:dyDescent="0.25">
      <c r="A2" t="s">
        <v>1</v>
      </c>
      <c r="B2" s="1">
        <v>40972</v>
      </c>
      <c r="C2">
        <v>1</v>
      </c>
      <c r="D2">
        <v>0</v>
      </c>
      <c r="F2" s="6">
        <v>0</v>
      </c>
      <c r="G2" s="7">
        <v>2</v>
      </c>
    </row>
    <row r="3" spans="1:7" x14ac:dyDescent="0.25">
      <c r="A3" t="s">
        <v>1</v>
      </c>
      <c r="B3" s="1">
        <v>40971</v>
      </c>
      <c r="C3">
        <v>2</v>
      </c>
      <c r="D3">
        <v>1</v>
      </c>
      <c r="F3" s="6">
        <v>1</v>
      </c>
      <c r="G3" s="7">
        <v>20</v>
      </c>
    </row>
    <row r="4" spans="1:7" x14ac:dyDescent="0.25">
      <c r="A4" t="s">
        <v>1</v>
      </c>
      <c r="B4" s="1">
        <v>40970</v>
      </c>
      <c r="C4">
        <v>2</v>
      </c>
      <c r="D4">
        <v>2</v>
      </c>
      <c r="F4" s="6">
        <v>2</v>
      </c>
      <c r="G4" s="7">
        <v>10</v>
      </c>
    </row>
    <row r="5" spans="1:7" x14ac:dyDescent="0.25">
      <c r="A5" t="s">
        <v>1</v>
      </c>
      <c r="B5" s="1">
        <v>40969</v>
      </c>
      <c r="C5">
        <v>1</v>
      </c>
      <c r="D5">
        <v>3</v>
      </c>
      <c r="F5" s="6">
        <v>3</v>
      </c>
      <c r="G5" s="7">
        <v>0</v>
      </c>
    </row>
    <row r="6" spans="1:7" x14ac:dyDescent="0.25">
      <c r="A6" t="s">
        <v>1</v>
      </c>
      <c r="B6" s="1">
        <v>40968</v>
      </c>
      <c r="C6">
        <v>1</v>
      </c>
      <c r="D6">
        <v>4</v>
      </c>
      <c r="F6" s="6">
        <v>4</v>
      </c>
      <c r="G6" s="7">
        <v>0</v>
      </c>
    </row>
    <row r="7" spans="1:7" ht="15.75" thickBot="1" x14ac:dyDescent="0.3">
      <c r="A7" t="s">
        <v>1</v>
      </c>
      <c r="B7" s="1">
        <v>40967</v>
      </c>
      <c r="C7">
        <v>1</v>
      </c>
      <c r="F7" s="8" t="s">
        <v>43</v>
      </c>
      <c r="G7" s="8">
        <v>0</v>
      </c>
    </row>
    <row r="8" spans="1:7" x14ac:dyDescent="0.25">
      <c r="A8" t="s">
        <v>1</v>
      </c>
      <c r="B8" s="1">
        <v>40966</v>
      </c>
      <c r="C8">
        <v>1</v>
      </c>
    </row>
    <row r="9" spans="1:7" x14ac:dyDescent="0.25">
      <c r="A9" t="s">
        <v>1</v>
      </c>
      <c r="B9" s="1">
        <v>40965</v>
      </c>
      <c r="C9">
        <v>1</v>
      </c>
    </row>
    <row r="10" spans="1:7" x14ac:dyDescent="0.25">
      <c r="A10" t="s">
        <v>1</v>
      </c>
      <c r="B10" s="1">
        <v>40964</v>
      </c>
      <c r="C10">
        <v>2</v>
      </c>
    </row>
    <row r="11" spans="1:7" x14ac:dyDescent="0.25">
      <c r="A11" t="s">
        <v>1</v>
      </c>
      <c r="B11" s="1">
        <v>40963</v>
      </c>
      <c r="C11">
        <v>1</v>
      </c>
    </row>
    <row r="12" spans="1:7" x14ac:dyDescent="0.25">
      <c r="A12" t="s">
        <v>1</v>
      </c>
      <c r="B12" s="1">
        <v>40962</v>
      </c>
      <c r="C12">
        <v>0</v>
      </c>
    </row>
    <row r="13" spans="1:7" x14ac:dyDescent="0.25">
      <c r="A13" t="s">
        <v>1</v>
      </c>
      <c r="B13" s="1">
        <v>40961</v>
      </c>
      <c r="C13">
        <v>1</v>
      </c>
    </row>
    <row r="14" spans="1:7" x14ac:dyDescent="0.25">
      <c r="A14" t="s">
        <v>1</v>
      </c>
      <c r="B14" s="1">
        <v>40960</v>
      </c>
      <c r="C14">
        <v>1</v>
      </c>
    </row>
    <row r="15" spans="1:7" x14ac:dyDescent="0.25">
      <c r="A15" t="s">
        <v>1</v>
      </c>
      <c r="B15" s="1">
        <v>40959</v>
      </c>
      <c r="C15">
        <v>1</v>
      </c>
    </row>
    <row r="16" spans="1:7" x14ac:dyDescent="0.25">
      <c r="A16" t="s">
        <v>1</v>
      </c>
      <c r="B16" s="1">
        <v>40958</v>
      </c>
      <c r="C16">
        <v>1</v>
      </c>
    </row>
    <row r="17" spans="1:7" x14ac:dyDescent="0.25">
      <c r="A17" t="s">
        <v>1</v>
      </c>
      <c r="B17" s="1">
        <v>40957</v>
      </c>
      <c r="C17">
        <v>2</v>
      </c>
    </row>
    <row r="18" spans="1:7" x14ac:dyDescent="0.25">
      <c r="A18" t="s">
        <v>1</v>
      </c>
      <c r="B18" s="1">
        <v>40956</v>
      </c>
      <c r="C18">
        <v>1</v>
      </c>
    </row>
    <row r="19" spans="1:7" x14ac:dyDescent="0.25">
      <c r="A19" t="s">
        <v>1</v>
      </c>
      <c r="B19" s="1">
        <v>40955</v>
      </c>
      <c r="C19">
        <v>1</v>
      </c>
    </row>
    <row r="20" spans="1:7" x14ac:dyDescent="0.25">
      <c r="A20" t="s">
        <v>1</v>
      </c>
      <c r="B20" s="1">
        <v>40954</v>
      </c>
      <c r="C20">
        <v>1</v>
      </c>
      <c r="F20" s="3" t="s">
        <v>66</v>
      </c>
      <c r="G20" s="3">
        <f>COUNT(C2:C33)</f>
        <v>32</v>
      </c>
    </row>
    <row r="21" spans="1:7" x14ac:dyDescent="0.25">
      <c r="A21" t="s">
        <v>1</v>
      </c>
      <c r="B21" s="1">
        <v>40953</v>
      </c>
      <c r="C21">
        <v>0</v>
      </c>
      <c r="F21" s="10" t="s">
        <v>52</v>
      </c>
      <c r="G21" s="3">
        <f>AVERAGE(C2:C33)</f>
        <v>1.25</v>
      </c>
    </row>
    <row r="22" spans="1:7" x14ac:dyDescent="0.25">
      <c r="A22" t="s">
        <v>1</v>
      </c>
      <c r="B22" s="1">
        <v>40952</v>
      </c>
      <c r="C22">
        <v>1</v>
      </c>
      <c r="F22" s="10" t="s">
        <v>53</v>
      </c>
      <c r="G22" s="3">
        <f>MEDIAN(C2:C33)</f>
        <v>1</v>
      </c>
    </row>
    <row r="23" spans="1:7" x14ac:dyDescent="0.25">
      <c r="A23" t="s">
        <v>1</v>
      </c>
      <c r="B23" s="1">
        <v>40951</v>
      </c>
      <c r="C23">
        <v>1</v>
      </c>
      <c r="F23" s="10" t="s">
        <v>54</v>
      </c>
      <c r="G23" s="3">
        <f>MODE(C2:C33)</f>
        <v>1</v>
      </c>
    </row>
    <row r="24" spans="1:7" x14ac:dyDescent="0.25">
      <c r="A24" t="s">
        <v>1</v>
      </c>
      <c r="B24" s="1">
        <v>40950</v>
      </c>
      <c r="C24">
        <v>2</v>
      </c>
      <c r="F24" s="3" t="s">
        <v>64</v>
      </c>
      <c r="G24" s="3">
        <f>(MAX(C2:C33)-MIN(C2:C33))/2</f>
        <v>1</v>
      </c>
    </row>
    <row r="25" spans="1:7" x14ac:dyDescent="0.25">
      <c r="A25" t="s">
        <v>1</v>
      </c>
      <c r="B25" s="1">
        <v>40949</v>
      </c>
      <c r="C25">
        <v>2</v>
      </c>
      <c r="F25" s="3" t="s">
        <v>65</v>
      </c>
      <c r="G25" s="3">
        <f>MAX(C2:C33)-MIN(C2:C33)</f>
        <v>2</v>
      </c>
    </row>
    <row r="26" spans="1:7" x14ac:dyDescent="0.25">
      <c r="A26" t="s">
        <v>1</v>
      </c>
      <c r="B26" s="1">
        <v>40948</v>
      </c>
      <c r="C26">
        <v>1</v>
      </c>
      <c r="F26" s="10" t="s">
        <v>55</v>
      </c>
      <c r="G26" s="3"/>
    </row>
    <row r="27" spans="1:7" x14ac:dyDescent="0.25">
      <c r="A27" t="s">
        <v>1</v>
      </c>
      <c r="B27" s="1">
        <v>40947</v>
      </c>
      <c r="C27">
        <v>2</v>
      </c>
      <c r="F27" s="9" t="s">
        <v>56</v>
      </c>
      <c r="G27" s="3">
        <f>QUARTILE(C2:C33,0)</f>
        <v>0</v>
      </c>
    </row>
    <row r="28" spans="1:7" x14ac:dyDescent="0.25">
      <c r="A28" t="s">
        <v>1</v>
      </c>
      <c r="B28" s="1">
        <v>40946</v>
      </c>
      <c r="C28">
        <v>1</v>
      </c>
      <c r="F28" s="9" t="s">
        <v>57</v>
      </c>
      <c r="G28" s="3">
        <f>QUARTILE(C2:C33,1)</f>
        <v>1</v>
      </c>
    </row>
    <row r="29" spans="1:7" x14ac:dyDescent="0.25">
      <c r="A29" t="s">
        <v>1</v>
      </c>
      <c r="B29" s="1">
        <v>40945</v>
      </c>
      <c r="C29">
        <v>1</v>
      </c>
      <c r="F29" s="9" t="s">
        <v>58</v>
      </c>
      <c r="G29" s="3">
        <f>QUARTILE(C2:C33,2)</f>
        <v>1</v>
      </c>
    </row>
    <row r="30" spans="1:7" x14ac:dyDescent="0.25">
      <c r="A30" t="s">
        <v>1</v>
      </c>
      <c r="B30" s="1">
        <v>40944</v>
      </c>
      <c r="C30">
        <v>2</v>
      </c>
      <c r="F30" s="9" t="s">
        <v>59</v>
      </c>
      <c r="G30" s="3">
        <f>QUARTILE(C2:C33,3)</f>
        <v>2</v>
      </c>
    </row>
    <row r="31" spans="1:7" x14ac:dyDescent="0.25">
      <c r="A31" t="s">
        <v>1</v>
      </c>
      <c r="B31" s="1">
        <v>40943</v>
      </c>
      <c r="C31">
        <v>2</v>
      </c>
      <c r="F31" s="9" t="s">
        <v>60</v>
      </c>
      <c r="G31" s="3">
        <f>QUARTILE(C2:C33,4)</f>
        <v>2</v>
      </c>
    </row>
    <row r="32" spans="1:7" x14ac:dyDescent="0.25">
      <c r="A32" t="s">
        <v>1</v>
      </c>
      <c r="B32" s="1">
        <v>40942</v>
      </c>
      <c r="C32">
        <v>1</v>
      </c>
      <c r="F32" s="10" t="s">
        <v>61</v>
      </c>
      <c r="G32" s="3"/>
    </row>
    <row r="33" spans="1:7" x14ac:dyDescent="0.25">
      <c r="A33" t="s">
        <v>1</v>
      </c>
      <c r="B33" s="1">
        <v>40941</v>
      </c>
      <c r="C33">
        <v>2</v>
      </c>
      <c r="F33" s="9" t="s">
        <v>62</v>
      </c>
      <c r="G33" s="11">
        <f>_xlfn.VAR.S(C2:C33)</f>
        <v>0.32258064516129031</v>
      </c>
    </row>
    <row r="34" spans="1:7" x14ac:dyDescent="0.25">
      <c r="F34" s="9" t="s">
        <v>63</v>
      </c>
      <c r="G34" s="11">
        <f>_xlfn.STDEV.S(C2:C33)</f>
        <v>0.56796183424706481</v>
      </c>
    </row>
  </sheetData>
  <sortState ref="F2:F6">
    <sortCondition ref="F2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F1" workbookViewId="0">
      <selection activeCell="F1" sqref="F1"/>
    </sheetView>
  </sheetViews>
  <sheetFormatPr defaultColWidth="16.42578125" defaultRowHeight="15" x14ac:dyDescent="0.25"/>
  <cols>
    <col min="1" max="5" width="0" hidden="1" customWidth="1"/>
  </cols>
  <sheetData>
    <row r="1" spans="1:7" s="5" customFormat="1" ht="30" x14ac:dyDescent="0.25">
      <c r="A1" s="4" t="s">
        <v>46</v>
      </c>
      <c r="B1" s="4" t="s">
        <v>47</v>
      </c>
      <c r="C1" s="4" t="s">
        <v>45</v>
      </c>
      <c r="D1" s="4" t="s">
        <v>67</v>
      </c>
      <c r="F1" s="13" t="s">
        <v>45</v>
      </c>
      <c r="G1" s="13" t="s">
        <v>44</v>
      </c>
    </row>
    <row r="2" spans="1:7" x14ac:dyDescent="0.25">
      <c r="A2" t="s">
        <v>7</v>
      </c>
      <c r="B2" s="1">
        <v>40972</v>
      </c>
      <c r="C2">
        <v>6</v>
      </c>
      <c r="D2">
        <v>2</v>
      </c>
      <c r="F2" s="6">
        <v>2</v>
      </c>
      <c r="G2" s="7">
        <v>2</v>
      </c>
    </row>
    <row r="3" spans="1:7" x14ac:dyDescent="0.25">
      <c r="A3" t="s">
        <v>7</v>
      </c>
      <c r="B3" s="1">
        <v>40971</v>
      </c>
      <c r="C3">
        <v>6</v>
      </c>
      <c r="D3">
        <v>3</v>
      </c>
      <c r="F3" s="6">
        <v>3</v>
      </c>
      <c r="G3" s="7">
        <v>13</v>
      </c>
    </row>
    <row r="4" spans="1:7" x14ac:dyDescent="0.25">
      <c r="A4" t="s">
        <v>7</v>
      </c>
      <c r="B4" s="1">
        <v>40970</v>
      </c>
      <c r="C4">
        <v>6</v>
      </c>
      <c r="D4">
        <v>4</v>
      </c>
      <c r="F4" s="6">
        <v>4</v>
      </c>
      <c r="G4" s="7">
        <v>4</v>
      </c>
    </row>
    <row r="5" spans="1:7" x14ac:dyDescent="0.25">
      <c r="A5" t="s">
        <v>7</v>
      </c>
      <c r="B5" s="1">
        <v>40969</v>
      </c>
      <c r="C5">
        <v>4</v>
      </c>
      <c r="D5">
        <v>5</v>
      </c>
      <c r="F5" s="6">
        <v>5</v>
      </c>
      <c r="G5" s="7">
        <v>6</v>
      </c>
    </row>
    <row r="6" spans="1:7" x14ac:dyDescent="0.25">
      <c r="A6" t="s">
        <v>7</v>
      </c>
      <c r="B6" s="1">
        <v>40968</v>
      </c>
      <c r="C6">
        <v>3</v>
      </c>
      <c r="D6">
        <v>6</v>
      </c>
      <c r="F6" s="6">
        <v>6</v>
      </c>
      <c r="G6" s="7">
        <v>6</v>
      </c>
    </row>
    <row r="7" spans="1:7" x14ac:dyDescent="0.25">
      <c r="A7" t="s">
        <v>7</v>
      </c>
      <c r="B7" s="1">
        <v>40967</v>
      </c>
      <c r="C7">
        <v>3</v>
      </c>
      <c r="D7">
        <v>7</v>
      </c>
      <c r="F7" s="6">
        <v>7</v>
      </c>
      <c r="G7" s="7">
        <v>1</v>
      </c>
    </row>
    <row r="8" spans="1:7" ht="15.75" thickBot="1" x14ac:dyDescent="0.3">
      <c r="A8" t="s">
        <v>7</v>
      </c>
      <c r="B8" s="1">
        <v>40966</v>
      </c>
      <c r="C8">
        <v>3</v>
      </c>
      <c r="F8" s="8" t="s">
        <v>43</v>
      </c>
      <c r="G8" s="8">
        <v>0</v>
      </c>
    </row>
    <row r="9" spans="1:7" x14ac:dyDescent="0.25">
      <c r="A9" t="s">
        <v>7</v>
      </c>
      <c r="B9" s="1">
        <v>40965</v>
      </c>
      <c r="C9">
        <v>4</v>
      </c>
    </row>
    <row r="10" spans="1:7" x14ac:dyDescent="0.25">
      <c r="A10" t="s">
        <v>7</v>
      </c>
      <c r="B10" s="1">
        <v>40964</v>
      </c>
      <c r="C10">
        <v>6</v>
      </c>
    </row>
    <row r="11" spans="1:7" x14ac:dyDescent="0.25">
      <c r="A11" t="s">
        <v>7</v>
      </c>
      <c r="B11" s="1">
        <v>40963</v>
      </c>
      <c r="C11">
        <v>5</v>
      </c>
    </row>
    <row r="12" spans="1:7" x14ac:dyDescent="0.25">
      <c r="A12" t="s">
        <v>7</v>
      </c>
      <c r="B12" s="1">
        <v>40962</v>
      </c>
      <c r="C12">
        <v>3</v>
      </c>
    </row>
    <row r="13" spans="1:7" x14ac:dyDescent="0.25">
      <c r="A13" t="s">
        <v>7</v>
      </c>
      <c r="B13" s="1">
        <v>40961</v>
      </c>
      <c r="C13">
        <v>3</v>
      </c>
    </row>
    <row r="14" spans="1:7" x14ac:dyDescent="0.25">
      <c r="A14" t="s">
        <v>7</v>
      </c>
      <c r="B14" s="1">
        <v>40960</v>
      </c>
      <c r="C14">
        <v>2</v>
      </c>
    </row>
    <row r="15" spans="1:7" x14ac:dyDescent="0.25">
      <c r="A15" t="s">
        <v>7</v>
      </c>
      <c r="B15" s="1">
        <v>40959</v>
      </c>
      <c r="C15">
        <v>3</v>
      </c>
    </row>
    <row r="16" spans="1:7" x14ac:dyDescent="0.25">
      <c r="A16" t="s">
        <v>7</v>
      </c>
      <c r="B16" s="1">
        <v>40958</v>
      </c>
      <c r="C16">
        <v>5</v>
      </c>
    </row>
    <row r="17" spans="1:7" x14ac:dyDescent="0.25">
      <c r="A17" t="s">
        <v>7</v>
      </c>
      <c r="B17" s="1">
        <v>40957</v>
      </c>
      <c r="C17">
        <v>6</v>
      </c>
    </row>
    <row r="18" spans="1:7" x14ac:dyDescent="0.25">
      <c r="A18" t="s">
        <v>7</v>
      </c>
      <c r="B18" s="1">
        <v>40956</v>
      </c>
      <c r="C18">
        <v>5</v>
      </c>
    </row>
    <row r="19" spans="1:7" x14ac:dyDescent="0.25">
      <c r="A19" t="s">
        <v>7</v>
      </c>
      <c r="B19" s="1">
        <v>40955</v>
      </c>
      <c r="C19">
        <v>3</v>
      </c>
    </row>
    <row r="20" spans="1:7" x14ac:dyDescent="0.25">
      <c r="A20" t="s">
        <v>7</v>
      </c>
      <c r="B20" s="1">
        <v>40954</v>
      </c>
      <c r="C20">
        <v>3</v>
      </c>
    </row>
    <row r="21" spans="1:7" x14ac:dyDescent="0.25">
      <c r="A21" t="s">
        <v>7</v>
      </c>
      <c r="B21" s="1">
        <v>40953</v>
      </c>
      <c r="C21">
        <v>2</v>
      </c>
      <c r="F21" s="3" t="s">
        <v>66</v>
      </c>
      <c r="G21" s="3">
        <f>COUNT(C2:C33)</f>
        <v>32</v>
      </c>
    </row>
    <row r="22" spans="1:7" x14ac:dyDescent="0.25">
      <c r="A22" t="s">
        <v>7</v>
      </c>
      <c r="B22" s="1">
        <v>40952</v>
      </c>
      <c r="C22">
        <v>3</v>
      </c>
      <c r="F22" s="10" t="s">
        <v>52</v>
      </c>
      <c r="G22" s="3">
        <f>AVERAGE(C2:C33)</f>
        <v>4.125</v>
      </c>
    </row>
    <row r="23" spans="1:7" x14ac:dyDescent="0.25">
      <c r="A23" t="s">
        <v>7</v>
      </c>
      <c r="B23" s="1">
        <v>40951</v>
      </c>
      <c r="C23">
        <v>5</v>
      </c>
      <c r="F23" s="10" t="s">
        <v>53</v>
      </c>
      <c r="G23" s="3">
        <f>MEDIAN(C2:C33)</f>
        <v>4</v>
      </c>
    </row>
    <row r="24" spans="1:7" x14ac:dyDescent="0.25">
      <c r="A24" t="s">
        <v>7</v>
      </c>
      <c r="B24" s="1">
        <v>40950</v>
      </c>
      <c r="C24">
        <v>6</v>
      </c>
      <c r="F24" s="10" t="s">
        <v>54</v>
      </c>
      <c r="G24" s="3">
        <f>MODE(C2:C33)</f>
        <v>3</v>
      </c>
    </row>
    <row r="25" spans="1:7" x14ac:dyDescent="0.25">
      <c r="A25" t="s">
        <v>7</v>
      </c>
      <c r="B25" s="1">
        <v>40949</v>
      </c>
      <c r="C25">
        <v>4</v>
      </c>
      <c r="F25" s="3" t="s">
        <v>64</v>
      </c>
      <c r="G25" s="3">
        <f>(MAX(C2:C33)-MIN(C2:C33))/2</f>
        <v>2.5</v>
      </c>
    </row>
    <row r="26" spans="1:7" x14ac:dyDescent="0.25">
      <c r="A26" t="s">
        <v>7</v>
      </c>
      <c r="B26" s="1">
        <v>40948</v>
      </c>
      <c r="C26">
        <v>3</v>
      </c>
      <c r="F26" s="3" t="s">
        <v>65</v>
      </c>
      <c r="G26" s="3">
        <f>MAX(C2:C33)-MIN(C2:C33)</f>
        <v>5</v>
      </c>
    </row>
    <row r="27" spans="1:7" x14ac:dyDescent="0.25">
      <c r="A27" t="s">
        <v>7</v>
      </c>
      <c r="B27" s="1">
        <v>40947</v>
      </c>
      <c r="C27">
        <v>3</v>
      </c>
      <c r="F27" s="10" t="s">
        <v>55</v>
      </c>
      <c r="G27" s="3"/>
    </row>
    <row r="28" spans="1:7" x14ac:dyDescent="0.25">
      <c r="A28" t="s">
        <v>7</v>
      </c>
      <c r="B28" s="1">
        <v>40946</v>
      </c>
      <c r="C28">
        <v>3</v>
      </c>
      <c r="F28" s="9" t="s">
        <v>56</v>
      </c>
      <c r="G28" s="3">
        <f>QUARTILE(C2:C33,0)</f>
        <v>2</v>
      </c>
    </row>
    <row r="29" spans="1:7" x14ac:dyDescent="0.25">
      <c r="A29" t="s">
        <v>7</v>
      </c>
      <c r="B29" s="1">
        <v>40945</v>
      </c>
      <c r="C29">
        <v>3</v>
      </c>
      <c r="F29" s="9" t="s">
        <v>57</v>
      </c>
      <c r="G29" s="3">
        <f>QUARTILE(C2:C33,1)</f>
        <v>3</v>
      </c>
    </row>
    <row r="30" spans="1:7" x14ac:dyDescent="0.25">
      <c r="A30" t="s">
        <v>7</v>
      </c>
      <c r="B30" s="1">
        <v>40944</v>
      </c>
      <c r="C30">
        <v>7</v>
      </c>
      <c r="F30" s="9" t="s">
        <v>58</v>
      </c>
      <c r="G30" s="3">
        <f>QUARTILE(C2:C33,2)</f>
        <v>4</v>
      </c>
    </row>
    <row r="31" spans="1:7" x14ac:dyDescent="0.25">
      <c r="A31" t="s">
        <v>7</v>
      </c>
      <c r="B31" s="1">
        <v>40943</v>
      </c>
      <c r="C31">
        <v>5</v>
      </c>
      <c r="F31" s="9" t="s">
        <v>59</v>
      </c>
      <c r="G31" s="3">
        <f>QUARTILE(C2:C33,3)</f>
        <v>5</v>
      </c>
    </row>
    <row r="32" spans="1:7" x14ac:dyDescent="0.25">
      <c r="A32" t="s">
        <v>7</v>
      </c>
      <c r="B32" s="1">
        <v>40942</v>
      </c>
      <c r="C32">
        <v>5</v>
      </c>
      <c r="F32" s="9" t="s">
        <v>60</v>
      </c>
      <c r="G32" s="3">
        <f>QUARTILE(C2:C33,4)</f>
        <v>7</v>
      </c>
    </row>
    <row r="33" spans="1:7" x14ac:dyDescent="0.25">
      <c r="A33" t="s">
        <v>7</v>
      </c>
      <c r="B33" s="1">
        <v>40941</v>
      </c>
      <c r="C33">
        <v>4</v>
      </c>
      <c r="F33" s="10" t="s">
        <v>61</v>
      </c>
      <c r="G33" s="3"/>
    </row>
    <row r="34" spans="1:7" x14ac:dyDescent="0.25">
      <c r="F34" s="9" t="s">
        <v>62</v>
      </c>
      <c r="G34" s="11">
        <f>_xlfn.VAR.S(C2:C33)</f>
        <v>1.9193548387096775</v>
      </c>
    </row>
    <row r="35" spans="1:7" x14ac:dyDescent="0.25">
      <c r="F35" s="9" t="s">
        <v>63</v>
      </c>
      <c r="G35" s="11">
        <f>_xlfn.STDEV.S(C2:C33)</f>
        <v>1.3854078239672525</v>
      </c>
    </row>
  </sheetData>
  <sortState ref="F2:F7">
    <sortCondition ref="F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Source Data</vt:lpstr>
      <vt:lpstr>Assignments</vt:lpstr>
      <vt:lpstr>Coffee</vt:lpstr>
      <vt:lpstr>Computer</vt:lpstr>
      <vt:lpstr>Food</vt:lpstr>
      <vt:lpstr>Sleep</vt:lpstr>
      <vt:lpstr>'Source Data'!Criteria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</dc:creator>
  <cp:lastModifiedBy>Jin</cp:lastModifiedBy>
  <dcterms:created xsi:type="dcterms:W3CDTF">2012-03-07T17:50:57Z</dcterms:created>
  <dcterms:modified xsi:type="dcterms:W3CDTF">2012-03-08T09:37:27Z</dcterms:modified>
</cp:coreProperties>
</file>